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LDER FIFI\BHN GUBERNUR 20 MARET 2020 (jan-Apr)\"/>
    </mc:Choice>
  </mc:AlternateContent>
  <bookViews>
    <workbookView xWindow="0" yWindow="0" windowWidth="28800" windowHeight="12300"/>
  </bookViews>
  <sheets>
    <sheet name=" PERKIRAAN SURPLUS&amp;DEFISIT(KSA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D16" i="2"/>
  <c r="B16" i="2"/>
  <c r="H15" i="2"/>
  <c r="E15" i="2"/>
  <c r="H14" i="2"/>
  <c r="E14" i="2"/>
  <c r="H13" i="2"/>
  <c r="E13" i="2"/>
  <c r="H12" i="2"/>
  <c r="E12" i="2"/>
  <c r="H11" i="2"/>
  <c r="E11" i="2"/>
  <c r="H10" i="2"/>
  <c r="E10" i="2"/>
  <c r="I10" i="2" s="1"/>
  <c r="H9" i="2"/>
  <c r="E9" i="2"/>
  <c r="H8" i="2"/>
  <c r="E8" i="2"/>
  <c r="I8" i="2" s="1"/>
  <c r="H7" i="2"/>
  <c r="I7" i="2" s="1"/>
  <c r="E7" i="2"/>
  <c r="H6" i="2"/>
  <c r="E6" i="2"/>
  <c r="I6" i="2" s="1"/>
  <c r="H5" i="2"/>
  <c r="E5" i="2"/>
  <c r="H4" i="2"/>
  <c r="E4" i="2"/>
  <c r="I4" i="2" s="1"/>
  <c r="H3" i="2"/>
  <c r="E3" i="2"/>
  <c r="H2" i="2"/>
  <c r="E2" i="2"/>
  <c r="H16" i="2" l="1"/>
  <c r="I3" i="2"/>
  <c r="I9" i="2"/>
  <c r="I11" i="2"/>
  <c r="I13" i="2"/>
  <c r="I15" i="2"/>
  <c r="C16" i="2"/>
  <c r="E16" i="2"/>
  <c r="I2" i="2"/>
  <c r="I5" i="2"/>
  <c r="I12" i="2"/>
  <c r="I14" i="2"/>
  <c r="I16" i="2" l="1"/>
</calcChain>
</file>

<file path=xl/sharedStrings.xml><?xml version="1.0" encoding="utf-8"?>
<sst xmlns="http://schemas.openxmlformats.org/spreadsheetml/2006/main" count="24" uniqueCount="24">
  <si>
    <t>Kabupaten/Kota</t>
  </si>
  <si>
    <t>Provitas (Ku/Ha)</t>
  </si>
  <si>
    <t>Jumlah Penduduk (Jiwa)</t>
  </si>
  <si>
    <t>SAMBAS</t>
  </si>
  <si>
    <t>BENGKAYANG</t>
  </si>
  <si>
    <t>LANDAK</t>
  </si>
  <si>
    <t>MEMPAWAH</t>
  </si>
  <si>
    <t>SANGGAU</t>
  </si>
  <si>
    <t>KETAPANG</t>
  </si>
  <si>
    <t>SINTANG</t>
  </si>
  <si>
    <t>KAPUAS HULU</t>
  </si>
  <si>
    <t>SEKADAU</t>
  </si>
  <si>
    <t>MELAWI</t>
  </si>
  <si>
    <t>KAYONG UTARA</t>
  </si>
  <si>
    <t>KUBU RAYA</t>
  </si>
  <si>
    <t>KOTA PONTIANAK</t>
  </si>
  <si>
    <t>KOTA SINGKAWANG</t>
  </si>
  <si>
    <t>KALBAR</t>
  </si>
  <si>
    <t>Perkiraan Luas Panen Jan-Apr (Ha)</t>
  </si>
  <si>
    <t>Produksi Gabah (Ton GKG)</t>
  </si>
  <si>
    <t>Produksi Beras (Ton)</t>
  </si>
  <si>
    <t>Konsumsi Per Kap/Bulan (Kg)</t>
  </si>
  <si>
    <t>Surplus/Minus (Ton)</t>
  </si>
  <si>
    <t xml:space="preserve">Kebutuhan Beras Penduduk periode Jan-Apr (Ton)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</si>
</sst>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/>
    <xf numFmtId="41" fontId="2" fillId="2" borderId="4" xfId="2" applyNumberFormat="1" applyFont="1" applyFill="1" applyBorder="1" applyAlignment="1"/>
    <xf numFmtId="41" fontId="5" fillId="2" borderId="4" xfId="2" applyFont="1" applyFill="1" applyBorder="1" applyAlignment="1"/>
    <xf numFmtId="164" fontId="2" fillId="2" borderId="4" xfId="2" applyNumberFormat="1" applyFont="1" applyFill="1" applyBorder="1" applyAlignment="1"/>
    <xf numFmtId="38" fontId="4" fillId="2" borderId="4" xfId="2" applyNumberFormat="1" applyFont="1" applyFill="1" applyBorder="1" applyAlignment="1"/>
    <xf numFmtId="41" fontId="2" fillId="2" borderId="5" xfId="2" applyNumberFormat="1" applyFont="1" applyFill="1" applyBorder="1" applyAlignment="1"/>
    <xf numFmtId="41" fontId="5" fillId="2" borderId="5" xfId="2" applyFont="1" applyFill="1" applyBorder="1" applyAlignment="1"/>
    <xf numFmtId="164" fontId="2" fillId="2" borderId="5" xfId="2" applyNumberFormat="1" applyFont="1" applyFill="1" applyBorder="1" applyAlignment="1"/>
    <xf numFmtId="38" fontId="4" fillId="2" borderId="5" xfId="2" applyNumberFormat="1" applyFont="1" applyFill="1" applyBorder="1" applyAlignment="1"/>
    <xf numFmtId="38" fontId="2" fillId="2" borderId="5" xfId="2" applyNumberFormat="1" applyFont="1" applyFill="1" applyBorder="1" applyAlignment="1"/>
    <xf numFmtId="38" fontId="6" fillId="2" borderId="5" xfId="2" applyNumberFormat="1" applyFont="1" applyFill="1" applyBorder="1" applyAlignment="1"/>
    <xf numFmtId="41" fontId="2" fillId="2" borderId="6" xfId="2" applyNumberFormat="1" applyFont="1" applyFill="1" applyBorder="1" applyAlignment="1"/>
    <xf numFmtId="41" fontId="5" fillId="2" borderId="6" xfId="2" applyFont="1" applyFill="1" applyBorder="1" applyAlignment="1"/>
    <xf numFmtId="164" fontId="2" fillId="2" borderId="6" xfId="2" applyNumberFormat="1" applyFont="1" applyFill="1" applyBorder="1" applyAlignment="1"/>
    <xf numFmtId="38" fontId="6" fillId="2" borderId="6" xfId="2" applyNumberFormat="1" applyFont="1" applyFill="1" applyBorder="1" applyAlignment="1"/>
    <xf numFmtId="0" fontId="7" fillId="2" borderId="2" xfId="0" applyFont="1" applyFill="1" applyBorder="1" applyAlignment="1">
      <alignment horizontal="center" vertical="center"/>
    </xf>
    <xf numFmtId="41" fontId="2" fillId="2" borderId="4" xfId="0" applyNumberFormat="1" applyFont="1" applyFill="1" applyBorder="1" applyAlignment="1">
      <alignment vertical="center"/>
    </xf>
    <xf numFmtId="43" fontId="8" fillId="2" borderId="4" xfId="0" applyNumberFormat="1" applyFont="1" applyFill="1" applyBorder="1" applyAlignment="1">
      <alignment vertical="center"/>
    </xf>
    <xf numFmtId="41" fontId="2" fillId="2" borderId="5" xfId="0" applyNumberFormat="1" applyFont="1" applyFill="1" applyBorder="1" applyAlignment="1">
      <alignment vertical="center"/>
    </xf>
    <xf numFmtId="43" fontId="8" fillId="2" borderId="5" xfId="0" applyNumberFormat="1" applyFont="1" applyFill="1" applyBorder="1" applyAlignment="1">
      <alignment vertical="center"/>
    </xf>
    <xf numFmtId="41" fontId="2" fillId="2" borderId="6" xfId="0" applyNumberFormat="1" applyFont="1" applyFill="1" applyBorder="1" applyAlignment="1">
      <alignment vertical="center"/>
    </xf>
    <xf numFmtId="43" fontId="8" fillId="2" borderId="6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/>
    </xf>
    <xf numFmtId="41" fontId="8" fillId="2" borderId="2" xfId="2" applyNumberFormat="1" applyFont="1" applyFill="1" applyBorder="1" applyAlignment="1">
      <alignment horizontal="center"/>
    </xf>
    <xf numFmtId="43" fontId="8" fillId="2" borderId="2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/>
    </xf>
    <xf numFmtId="41" fontId="8" fillId="2" borderId="0" xfId="2" applyNumberFormat="1" applyFont="1" applyFill="1" applyBorder="1" applyAlignment="1">
      <alignment horizontal="center"/>
    </xf>
    <xf numFmtId="43" fontId="8" fillId="2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41" fontId="8" fillId="2" borderId="2" xfId="2" applyNumberFormat="1" applyFont="1" applyFill="1" applyBorder="1" applyAlignment="1"/>
    <xf numFmtId="41" fontId="8" fillId="2" borderId="3" xfId="2" applyFont="1" applyFill="1" applyBorder="1" applyAlignment="1"/>
    <xf numFmtId="41" fontId="8" fillId="2" borderId="3" xfId="2" applyNumberFormat="1" applyFont="1" applyFill="1" applyBorder="1" applyAlignment="1"/>
    <xf numFmtId="38" fontId="7" fillId="2" borderId="2" xfId="2" applyNumberFormat="1" applyFont="1" applyFill="1" applyBorder="1" applyAlignment="1"/>
    <xf numFmtId="41" fontId="8" fillId="2" borderId="0" xfId="2" applyNumberFormat="1" applyFont="1" applyFill="1" applyBorder="1" applyAlignment="1"/>
    <xf numFmtId="41" fontId="8" fillId="2" borderId="0" xfId="2" applyFont="1" applyFill="1" applyBorder="1" applyAlignment="1"/>
    <xf numFmtId="38" fontId="7" fillId="2" borderId="0" xfId="2" applyNumberFormat="1" applyFont="1" applyFill="1" applyBorder="1" applyAlignment="1"/>
    <xf numFmtId="0" fontId="3" fillId="0" borderId="0" xfId="0" applyFont="1" applyAlignment="1"/>
    <xf numFmtId="164" fontId="8" fillId="2" borderId="2" xfId="2" applyNumberFormat="1" applyFont="1" applyFill="1" applyBorder="1" applyAlignment="1"/>
  </cellXfs>
  <cellStyles count="3"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I21"/>
  <sheetViews>
    <sheetView tabSelected="1" workbookViewId="0">
      <selection activeCell="I23" sqref="I23"/>
    </sheetView>
  </sheetViews>
  <sheetFormatPr defaultRowHeight="15" x14ac:dyDescent="0.25"/>
  <cols>
    <col min="1" max="1" width="16" style="1" bestFit="1" customWidth="1"/>
    <col min="2" max="2" width="27.7109375" style="1" bestFit="1" customWidth="1"/>
    <col min="3" max="3" width="13.42578125" style="1" bestFit="1" customWidth="1"/>
    <col min="4" max="4" width="22" style="1" customWidth="1"/>
    <col min="5" max="5" width="17" style="1" bestFit="1" customWidth="1"/>
    <col min="6" max="6" width="19.7109375" style="1" bestFit="1" customWidth="1"/>
    <col min="7" max="7" width="23.85546875" style="1" bestFit="1" customWidth="1"/>
    <col min="8" max="8" width="40.5703125" style="1" bestFit="1" customWidth="1"/>
    <col min="9" max="9" width="16.5703125" style="1" bestFit="1" customWidth="1"/>
    <col min="10" max="16384" width="9.140625" style="1"/>
  </cols>
  <sheetData>
    <row r="1" spans="1:9" x14ac:dyDescent="0.25">
      <c r="A1" s="16" t="s">
        <v>0</v>
      </c>
      <c r="B1" s="16" t="s">
        <v>18</v>
      </c>
      <c r="C1" s="29" t="s">
        <v>1</v>
      </c>
      <c r="D1" s="30" t="s">
        <v>19</v>
      </c>
      <c r="E1" s="16" t="s">
        <v>20</v>
      </c>
      <c r="F1" s="30" t="s">
        <v>2</v>
      </c>
      <c r="G1" s="16" t="s">
        <v>21</v>
      </c>
      <c r="H1" s="30" t="s">
        <v>23</v>
      </c>
      <c r="I1" s="16" t="s">
        <v>22</v>
      </c>
    </row>
    <row r="2" spans="1:9" x14ac:dyDescent="0.25">
      <c r="A2" s="31" t="s">
        <v>3</v>
      </c>
      <c r="B2" s="17">
        <v>33007.93</v>
      </c>
      <c r="C2" s="18"/>
      <c r="D2" s="2">
        <v>88216.38</v>
      </c>
      <c r="E2" s="2">
        <f t="shared" ref="E2:E16" si="0">SUM(D2*0.6285)</f>
        <v>55443.994829999996</v>
      </c>
      <c r="F2" s="3">
        <v>535725</v>
      </c>
      <c r="G2" s="4">
        <v>8.1300000000000008</v>
      </c>
      <c r="H2" s="2">
        <f t="shared" ref="H2:H15" si="1">SUM(G2/1000*F2)*4</f>
        <v>17421.777000000002</v>
      </c>
      <c r="I2" s="5">
        <f t="shared" ref="I2:I15" si="2">SUM(E2-H2)</f>
        <v>38022.217829999994</v>
      </c>
    </row>
    <row r="3" spans="1:9" x14ac:dyDescent="0.25">
      <c r="A3" s="32" t="s">
        <v>4</v>
      </c>
      <c r="B3" s="19">
        <v>6042.2100000000009</v>
      </c>
      <c r="C3" s="20"/>
      <c r="D3" s="6">
        <v>18171.45</v>
      </c>
      <c r="E3" s="6">
        <f t="shared" si="0"/>
        <v>11420.756325</v>
      </c>
      <c r="F3" s="7">
        <v>255261</v>
      </c>
      <c r="G3" s="8">
        <v>8.1300000000000008</v>
      </c>
      <c r="H3" s="6">
        <f t="shared" si="1"/>
        <v>8301.0877199999995</v>
      </c>
      <c r="I3" s="9">
        <f t="shared" si="2"/>
        <v>3119.6686050000008</v>
      </c>
    </row>
    <row r="4" spans="1:9" x14ac:dyDescent="0.25">
      <c r="A4" s="32" t="s">
        <v>5</v>
      </c>
      <c r="B4" s="19">
        <v>13096.369999999999</v>
      </c>
      <c r="C4" s="20"/>
      <c r="D4" s="6">
        <v>42885.460000000006</v>
      </c>
      <c r="E4" s="6">
        <f t="shared" si="0"/>
        <v>26953.511610000001</v>
      </c>
      <c r="F4" s="7">
        <v>377305</v>
      </c>
      <c r="G4" s="8">
        <v>8.1300000000000008</v>
      </c>
      <c r="H4" s="6">
        <f t="shared" si="1"/>
        <v>12269.9586</v>
      </c>
      <c r="I4" s="9">
        <f t="shared" si="2"/>
        <v>14683.553010000001</v>
      </c>
    </row>
    <row r="5" spans="1:9" x14ac:dyDescent="0.25">
      <c r="A5" s="32" t="s">
        <v>6</v>
      </c>
      <c r="B5" s="19">
        <v>11132.26</v>
      </c>
      <c r="C5" s="20"/>
      <c r="D5" s="6">
        <v>35696.100000000006</v>
      </c>
      <c r="E5" s="6">
        <f t="shared" si="0"/>
        <v>22434.998850000004</v>
      </c>
      <c r="F5" s="7">
        <v>264225</v>
      </c>
      <c r="G5" s="8">
        <v>8.1300000000000008</v>
      </c>
      <c r="H5" s="6">
        <f t="shared" si="1"/>
        <v>8592.5969999999998</v>
      </c>
      <c r="I5" s="9">
        <f t="shared" si="2"/>
        <v>13842.401850000004</v>
      </c>
    </row>
    <row r="6" spans="1:9" x14ac:dyDescent="0.25">
      <c r="A6" s="32" t="s">
        <v>7</v>
      </c>
      <c r="B6" s="19">
        <v>18555.759999999998</v>
      </c>
      <c r="C6" s="20"/>
      <c r="D6" s="6">
        <v>42229.120000000003</v>
      </c>
      <c r="E6" s="6">
        <f t="shared" si="0"/>
        <v>26541.001919999999</v>
      </c>
      <c r="F6" s="7">
        <v>470224</v>
      </c>
      <c r="G6" s="8">
        <v>8.1300000000000008</v>
      </c>
      <c r="H6" s="6">
        <f t="shared" si="1"/>
        <v>15291.68448</v>
      </c>
      <c r="I6" s="9">
        <f t="shared" si="2"/>
        <v>11249.317439999999</v>
      </c>
    </row>
    <row r="7" spans="1:9" x14ac:dyDescent="0.25">
      <c r="A7" s="32" t="s">
        <v>8</v>
      </c>
      <c r="B7" s="19">
        <v>21033.019999999997</v>
      </c>
      <c r="C7" s="20"/>
      <c r="D7" s="6">
        <v>73428.69</v>
      </c>
      <c r="E7" s="6">
        <f t="shared" si="0"/>
        <v>46149.931664999996</v>
      </c>
      <c r="F7" s="7">
        <v>512783</v>
      </c>
      <c r="G7" s="8">
        <v>8.1300000000000008</v>
      </c>
      <c r="H7" s="6">
        <f t="shared" si="1"/>
        <v>16675.703160000001</v>
      </c>
      <c r="I7" s="9">
        <f t="shared" si="2"/>
        <v>29474.228504999995</v>
      </c>
    </row>
    <row r="8" spans="1:9" x14ac:dyDescent="0.25">
      <c r="A8" s="32" t="s">
        <v>9</v>
      </c>
      <c r="B8" s="19">
        <v>6295.0499999999993</v>
      </c>
      <c r="C8" s="20"/>
      <c r="D8" s="6">
        <v>16370.25</v>
      </c>
      <c r="E8" s="6">
        <f t="shared" si="0"/>
        <v>10288.702125</v>
      </c>
      <c r="F8" s="7">
        <v>418785</v>
      </c>
      <c r="G8" s="8">
        <v>8.1300000000000008</v>
      </c>
      <c r="H8" s="6">
        <f t="shared" si="1"/>
        <v>13618.888199999999</v>
      </c>
      <c r="I8" s="9">
        <f t="shared" si="2"/>
        <v>-3330.1860749999996</v>
      </c>
    </row>
    <row r="9" spans="1:9" x14ac:dyDescent="0.25">
      <c r="A9" s="32" t="s">
        <v>10</v>
      </c>
      <c r="B9" s="19">
        <v>4928.0300000000007</v>
      </c>
      <c r="C9" s="20"/>
      <c r="D9" s="6">
        <v>12332.000000000002</v>
      </c>
      <c r="E9" s="6">
        <f t="shared" si="0"/>
        <v>7750.6620000000003</v>
      </c>
      <c r="F9" s="7">
        <v>263207</v>
      </c>
      <c r="G9" s="8">
        <v>8.1300000000000008</v>
      </c>
      <c r="H9" s="6">
        <f t="shared" si="1"/>
        <v>8559.4916400000002</v>
      </c>
      <c r="I9" s="9">
        <f t="shared" si="2"/>
        <v>-808.82963999999993</v>
      </c>
    </row>
    <row r="10" spans="1:9" x14ac:dyDescent="0.25">
      <c r="A10" s="32" t="s">
        <v>11</v>
      </c>
      <c r="B10" s="19">
        <v>6322.09</v>
      </c>
      <c r="C10" s="20"/>
      <c r="D10" s="6">
        <v>14998.94</v>
      </c>
      <c r="E10" s="6">
        <f t="shared" si="0"/>
        <v>9426.8337899999988</v>
      </c>
      <c r="F10" s="7">
        <v>201578</v>
      </c>
      <c r="G10" s="8">
        <v>8.1300000000000008</v>
      </c>
      <c r="H10" s="6">
        <f t="shared" si="1"/>
        <v>6555.3165600000002</v>
      </c>
      <c r="I10" s="9">
        <f t="shared" si="2"/>
        <v>2871.5172299999986</v>
      </c>
    </row>
    <row r="11" spans="1:9" x14ac:dyDescent="0.25">
      <c r="A11" s="32" t="s">
        <v>12</v>
      </c>
      <c r="B11" s="19">
        <v>2223.5700000000002</v>
      </c>
      <c r="C11" s="20"/>
      <c r="D11" s="6">
        <v>4897.91</v>
      </c>
      <c r="E11" s="6">
        <f t="shared" si="0"/>
        <v>3078.3364349999997</v>
      </c>
      <c r="F11" s="7">
        <v>208417</v>
      </c>
      <c r="G11" s="8">
        <v>8.1300000000000008</v>
      </c>
      <c r="H11" s="6">
        <f t="shared" si="1"/>
        <v>6777.72084</v>
      </c>
      <c r="I11" s="11">
        <f t="shared" si="2"/>
        <v>-3699.3844050000002</v>
      </c>
    </row>
    <row r="12" spans="1:9" x14ac:dyDescent="0.25">
      <c r="A12" s="32" t="s">
        <v>13</v>
      </c>
      <c r="B12" s="19">
        <v>11249.94</v>
      </c>
      <c r="C12" s="20"/>
      <c r="D12" s="6">
        <v>31391.75</v>
      </c>
      <c r="E12" s="6">
        <f t="shared" si="0"/>
        <v>19729.714874999998</v>
      </c>
      <c r="F12" s="7">
        <v>112715</v>
      </c>
      <c r="G12" s="8">
        <v>8.1300000000000008</v>
      </c>
      <c r="H12" s="6">
        <f t="shared" si="1"/>
        <v>3665.4918000000002</v>
      </c>
      <c r="I12" s="9">
        <f t="shared" si="2"/>
        <v>16064.223074999998</v>
      </c>
    </row>
    <row r="13" spans="1:9" x14ac:dyDescent="0.25">
      <c r="A13" s="32" t="s">
        <v>14</v>
      </c>
      <c r="B13" s="19">
        <v>22396.14</v>
      </c>
      <c r="C13" s="20"/>
      <c r="D13" s="6">
        <v>65128.329999999994</v>
      </c>
      <c r="E13" s="6">
        <f t="shared" si="0"/>
        <v>40933.15540499999</v>
      </c>
      <c r="F13" s="7">
        <v>579331</v>
      </c>
      <c r="G13" s="8">
        <v>8.1300000000000008</v>
      </c>
      <c r="H13" s="6">
        <f t="shared" si="1"/>
        <v>18839.844120000002</v>
      </c>
      <c r="I13" s="10">
        <f t="shared" si="2"/>
        <v>22093.311284999989</v>
      </c>
    </row>
    <row r="14" spans="1:9" x14ac:dyDescent="0.25">
      <c r="A14" s="32" t="s">
        <v>15</v>
      </c>
      <c r="B14" s="19">
        <v>132.91</v>
      </c>
      <c r="C14" s="20"/>
      <c r="D14" s="6">
        <v>352.09000000000003</v>
      </c>
      <c r="E14" s="6">
        <f t="shared" si="0"/>
        <v>221.28856500000001</v>
      </c>
      <c r="F14" s="7">
        <v>646661</v>
      </c>
      <c r="G14" s="8">
        <v>8.1300000000000008</v>
      </c>
      <c r="H14" s="6">
        <f t="shared" si="1"/>
        <v>21029.415720000001</v>
      </c>
      <c r="I14" s="11">
        <f t="shared" si="2"/>
        <v>-20808.127155000002</v>
      </c>
    </row>
    <row r="15" spans="1:9" x14ac:dyDescent="0.25">
      <c r="A15" s="33" t="s">
        <v>16</v>
      </c>
      <c r="B15" s="21">
        <v>1783.6000000000001</v>
      </c>
      <c r="C15" s="22"/>
      <c r="D15" s="12">
        <v>6263.4999999999991</v>
      </c>
      <c r="E15" s="12">
        <f t="shared" si="0"/>
        <v>3936.6097499999992</v>
      </c>
      <c r="F15" s="13">
        <v>222910</v>
      </c>
      <c r="G15" s="14">
        <v>8.1300000000000008</v>
      </c>
      <c r="H15" s="12">
        <f t="shared" si="1"/>
        <v>7249.0331999999999</v>
      </c>
      <c r="I15" s="15">
        <f t="shared" si="2"/>
        <v>-3312.4234500000007</v>
      </c>
    </row>
    <row r="16" spans="1:9" x14ac:dyDescent="0.25">
      <c r="A16" s="23" t="s">
        <v>17</v>
      </c>
      <c r="B16" s="24">
        <f>SUM(B2:B15)</f>
        <v>158198.88</v>
      </c>
      <c r="C16" s="25">
        <f>D16/B16*10</f>
        <v>28.594511541421785</v>
      </c>
      <c r="D16" s="24">
        <f>SUM(D2:D15)</f>
        <v>452361.97000000003</v>
      </c>
      <c r="E16" s="34">
        <f t="shared" si="0"/>
        <v>284309.49814500002</v>
      </c>
      <c r="F16" s="35">
        <f>SUM(F2:F15)</f>
        <v>5069127</v>
      </c>
      <c r="G16" s="42">
        <v>8.1300000000000008</v>
      </c>
      <c r="H16" s="36">
        <f>SUM(H2:H15)</f>
        <v>164848.01004000002</v>
      </c>
      <c r="I16" s="37">
        <f>SUM(I2:I15)</f>
        <v>119461.488105</v>
      </c>
    </row>
    <row r="17" spans="1:9" x14ac:dyDescent="0.25">
      <c r="A17" s="26"/>
      <c r="B17" s="27"/>
      <c r="C17" s="28"/>
      <c r="D17" s="27"/>
      <c r="E17" s="38"/>
      <c r="F17" s="39"/>
      <c r="G17" s="39"/>
      <c r="H17" s="38"/>
      <c r="I17" s="40"/>
    </row>
    <row r="18" spans="1:9" x14ac:dyDescent="0.25">
      <c r="A18" s="41"/>
    </row>
    <row r="19" spans="1:9" x14ac:dyDescent="0.25">
      <c r="A19" s="41"/>
    </row>
    <row r="20" spans="1:9" x14ac:dyDescent="0.25">
      <c r="A20" s="41"/>
    </row>
    <row r="21" spans="1:9" x14ac:dyDescent="0.25">
      <c r="A21" s="4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PERKIRAAN SURPLUS&amp;DEFISIT(KSA)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2020-03-24T04:38:51Z</dcterms:created>
  <dcterms:modified xsi:type="dcterms:W3CDTF">2020-03-31T06:25:54Z</dcterms:modified>
</cp:coreProperties>
</file>