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 PER SURPLUS&amp;DEFISITJAGUN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E17" i="3"/>
  <c r="B17" i="3"/>
  <c r="G16" i="3"/>
  <c r="D16" i="3"/>
  <c r="J15" i="3"/>
  <c r="G15" i="3"/>
  <c r="H15" i="3" s="1"/>
  <c r="D15" i="3"/>
  <c r="J14" i="3"/>
  <c r="G14" i="3"/>
  <c r="H14" i="3" s="1"/>
  <c r="D14" i="3"/>
  <c r="J13" i="3"/>
  <c r="G13" i="3"/>
  <c r="H13" i="3" s="1"/>
  <c r="D13" i="3"/>
  <c r="J12" i="3"/>
  <c r="G12" i="3"/>
  <c r="H12" i="3" s="1"/>
  <c r="D12" i="3"/>
  <c r="J11" i="3"/>
  <c r="G11" i="3"/>
  <c r="H11" i="3" s="1"/>
  <c r="D11" i="3"/>
  <c r="K11" i="3" s="1"/>
  <c r="J10" i="3"/>
  <c r="G10" i="3"/>
  <c r="H10" i="3" s="1"/>
  <c r="D10" i="3"/>
  <c r="K10" i="3" s="1"/>
  <c r="J9" i="3"/>
  <c r="G9" i="3"/>
  <c r="H9" i="3" s="1"/>
  <c r="D9" i="3"/>
  <c r="J8" i="3"/>
  <c r="G8" i="3"/>
  <c r="H8" i="3" s="1"/>
  <c r="D8" i="3"/>
  <c r="J7" i="3"/>
  <c r="G7" i="3"/>
  <c r="H7" i="3" s="1"/>
  <c r="D7" i="3"/>
  <c r="J6" i="3"/>
  <c r="G6" i="3"/>
  <c r="H6" i="3" s="1"/>
  <c r="D6" i="3"/>
  <c r="J5" i="3"/>
  <c r="G5" i="3"/>
  <c r="H5" i="3" s="1"/>
  <c r="D5" i="3"/>
  <c r="J4" i="3"/>
  <c r="G4" i="3"/>
  <c r="H4" i="3" s="1"/>
  <c r="D4" i="3"/>
  <c r="J3" i="3"/>
  <c r="G3" i="3"/>
  <c r="D3" i="3"/>
  <c r="G2" i="3"/>
  <c r="K4" i="3" l="1"/>
  <c r="K3" i="3"/>
  <c r="K9" i="3"/>
  <c r="K12" i="3"/>
  <c r="G17" i="3"/>
  <c r="H2" i="3"/>
  <c r="J2" i="3" s="1"/>
  <c r="K2" i="3" s="1"/>
  <c r="H3" i="3"/>
  <c r="K6" i="3"/>
  <c r="K7" i="3"/>
  <c r="K8" i="3"/>
  <c r="K14" i="3"/>
  <c r="K15" i="3"/>
  <c r="K5" i="3"/>
  <c r="K13" i="3"/>
  <c r="H16" i="3"/>
  <c r="J16" i="3" s="1"/>
  <c r="D17" i="3"/>
  <c r="H17" i="3" l="1"/>
  <c r="K16" i="3"/>
  <c r="K17" i="3" s="1"/>
  <c r="J17" i="3"/>
</calcChain>
</file>

<file path=xl/sharedStrings.xml><?xml version="1.0" encoding="utf-8"?>
<sst xmlns="http://schemas.openxmlformats.org/spreadsheetml/2006/main" count="27" uniqueCount="26">
  <si>
    <t>Kabupaten/Kota</t>
  </si>
  <si>
    <t>Provitas (Ku/Ha)</t>
  </si>
  <si>
    <t>Jumlah Penduduk (Jiwa)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</si>
  <si>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</si>
  <si>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</si>
  <si>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</si>
  <si>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</si>
  <si>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</si>
  <si>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</si>
  <si>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</si>
  <si>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</si>
  <si>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</si>
  <si>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</si>
  <si>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</si>
  <si>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</si>
  <si>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</si>
  <si>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</si>
  <si>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KALBAR</t>
  </si>
  <si>
    <t>Konsumsi Per Kap/Bulan (Kg)</t>
  </si>
  <si>
    <t>Surplus/Minus (Ton)</t>
  </si>
  <si>
    <t>Kebutuhan Jagung Penduduk Jan-Apr 2020 (Ton)</t>
  </si>
  <si>
    <t>Kebutuhan Pakan Jagung Jan-Apr 2020 (Ton)</t>
  </si>
  <si>
    <t>Panen Jan-Apr (Ha)</t>
  </si>
  <si>
    <t>Produksi Pipilan (Ton PK)</t>
  </si>
  <si>
    <t>Konsumsi Per Kap/Bln (Kg)</t>
  </si>
  <si>
    <t>Kebutuhan Jan-Apr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</si>
</sst>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41" fontId="6" fillId="2" borderId="1" xfId="3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/>
    <xf numFmtId="41" fontId="6" fillId="2" borderId="1" xfId="3" applyFont="1" applyFill="1" applyBorder="1" applyAlignment="1"/>
    <xf numFmtId="43" fontId="6" fillId="2" borderId="1" xfId="1" applyFont="1" applyFill="1" applyBorder="1" applyAlignment="1"/>
    <xf numFmtId="41" fontId="6" fillId="2" borderId="1" xfId="3" applyNumberFormat="1" applyFont="1" applyFill="1" applyBorder="1" applyAlignment="1"/>
    <xf numFmtId="165" fontId="6" fillId="2" borderId="1" xfId="1" applyNumberFormat="1" applyFont="1" applyFill="1" applyBorder="1" applyAlignment="1"/>
    <xf numFmtId="0" fontId="0" fillId="2" borderId="0" xfId="0" applyFill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164" fontId="4" fillId="2" borderId="2" xfId="3" applyNumberFormat="1" applyFont="1" applyFill="1" applyBorder="1" applyAlignment="1"/>
    <xf numFmtId="41" fontId="4" fillId="2" borderId="2" xfId="3" applyFont="1" applyFill="1" applyBorder="1" applyAlignment="1"/>
    <xf numFmtId="43" fontId="4" fillId="2" borderId="2" xfId="1" applyFont="1" applyFill="1" applyBorder="1" applyAlignment="1"/>
    <xf numFmtId="38" fontId="5" fillId="2" borderId="2" xfId="1" applyNumberFormat="1" applyFont="1" applyFill="1" applyBorder="1" applyAlignment="1"/>
    <xf numFmtId="0" fontId="4" fillId="2" borderId="3" xfId="0" applyFont="1" applyFill="1" applyBorder="1" applyAlignment="1"/>
    <xf numFmtId="3" fontId="4" fillId="2" borderId="3" xfId="0" applyNumberFormat="1" applyFont="1" applyFill="1" applyBorder="1" applyAlignment="1"/>
    <xf numFmtId="164" fontId="4" fillId="2" borderId="3" xfId="3" applyNumberFormat="1" applyFont="1" applyFill="1" applyBorder="1" applyAlignment="1"/>
    <xf numFmtId="41" fontId="4" fillId="2" borderId="3" xfId="3" applyFont="1" applyFill="1" applyBorder="1" applyAlignment="1"/>
    <xf numFmtId="43" fontId="4" fillId="2" borderId="3" xfId="1" applyFont="1" applyFill="1" applyBorder="1" applyAlignment="1"/>
    <xf numFmtId="41" fontId="4" fillId="2" borderId="3" xfId="3" applyNumberFormat="1" applyFont="1" applyFill="1" applyBorder="1" applyAlignment="1"/>
    <xf numFmtId="38" fontId="4" fillId="2" borderId="3" xfId="1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/>
    <xf numFmtId="164" fontId="4" fillId="2" borderId="4" xfId="3" applyNumberFormat="1" applyFont="1" applyFill="1" applyBorder="1" applyAlignment="1"/>
    <xf numFmtId="41" fontId="4" fillId="2" borderId="4" xfId="3" applyFont="1" applyFill="1" applyBorder="1" applyAlignment="1"/>
    <xf numFmtId="43" fontId="4" fillId="2" borderId="4" xfId="1" applyFont="1" applyFill="1" applyBorder="1" applyAlignment="1"/>
    <xf numFmtId="38" fontId="5" fillId="2" borderId="4" xfId="1" applyNumberFormat="1" applyFont="1" applyFill="1" applyBorder="1" applyAlignment="1"/>
    <xf numFmtId="37" fontId="4" fillId="2" borderId="4" xfId="3" applyNumberFormat="1" applyFont="1" applyFill="1" applyBorder="1" applyAlignment="1"/>
    <xf numFmtId="37" fontId="4" fillId="2" borderId="2" xfId="3" applyNumberFormat="1" applyFont="1" applyFill="1" applyBorder="1" applyAlignment="1"/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0"/>
  <sheetViews>
    <sheetView tabSelected="1" workbookViewId="0">
      <selection activeCell="D22" sqref="D22"/>
    </sheetView>
  </sheetViews>
  <sheetFormatPr defaultRowHeight="15" x14ac:dyDescent="0.25"/>
  <cols>
    <col min="1" max="1" width="21.7109375" style="1" bestFit="1" customWidth="1"/>
    <col min="2" max="2" width="20.42578125" style="1" bestFit="1" customWidth="1"/>
    <col min="3" max="3" width="17.28515625" style="1" bestFit="1" customWidth="1"/>
    <col min="4" max="4" width="26.85546875" style="1" bestFit="1" customWidth="1"/>
    <col min="5" max="5" width="25.7109375" style="1" bestFit="1" customWidth="1"/>
    <col min="6" max="6" width="28.28515625" style="1" bestFit="1" customWidth="1"/>
    <col min="7" max="7" width="30.85546875" style="1" bestFit="1" customWidth="1"/>
    <col min="8" max="8" width="51.28515625" style="1" bestFit="1" customWidth="1"/>
    <col min="9" max="9" width="47.140625" style="1" bestFit="1" customWidth="1"/>
    <col min="10" max="10" width="26.7109375" style="1" bestFit="1" customWidth="1"/>
    <col min="11" max="11" width="21.7109375" style="1" bestFit="1" customWidth="1"/>
    <col min="12" max="255" width="9.140625" style="1"/>
    <col min="256" max="256" width="8.28515625" style="1" customWidth="1"/>
    <col min="257" max="257" width="18.42578125" style="1" customWidth="1"/>
    <col min="258" max="258" width="10.140625" style="1" customWidth="1"/>
    <col min="259" max="259" width="0" style="1" hidden="1" customWidth="1"/>
    <col min="260" max="260" width="11.7109375" style="1" customWidth="1"/>
    <col min="261" max="261" width="13.5703125" style="1" customWidth="1"/>
    <col min="262" max="262" width="11.7109375" style="1" customWidth="1"/>
    <col min="263" max="264" width="0" style="1" hidden="1" customWidth="1"/>
    <col min="265" max="265" width="14.5703125" style="1" customWidth="1"/>
    <col min="266" max="266" width="14.42578125" style="1" customWidth="1"/>
    <col min="267" max="267" width="15.28515625" style="1" customWidth="1"/>
    <col min="268" max="511" width="9.140625" style="1"/>
    <col min="512" max="512" width="8.28515625" style="1" customWidth="1"/>
    <col min="513" max="513" width="18.42578125" style="1" customWidth="1"/>
    <col min="514" max="514" width="10.140625" style="1" customWidth="1"/>
    <col min="515" max="515" width="0" style="1" hidden="1" customWidth="1"/>
    <col min="516" max="516" width="11.7109375" style="1" customWidth="1"/>
    <col min="517" max="517" width="13.5703125" style="1" customWidth="1"/>
    <col min="518" max="518" width="11.7109375" style="1" customWidth="1"/>
    <col min="519" max="520" width="0" style="1" hidden="1" customWidth="1"/>
    <col min="521" max="521" width="14.5703125" style="1" customWidth="1"/>
    <col min="522" max="522" width="14.42578125" style="1" customWidth="1"/>
    <col min="523" max="523" width="15.28515625" style="1" customWidth="1"/>
    <col min="524" max="767" width="9.140625" style="1"/>
    <col min="768" max="768" width="8.28515625" style="1" customWidth="1"/>
    <col min="769" max="769" width="18.42578125" style="1" customWidth="1"/>
    <col min="770" max="770" width="10.140625" style="1" customWidth="1"/>
    <col min="771" max="771" width="0" style="1" hidden="1" customWidth="1"/>
    <col min="772" max="772" width="11.7109375" style="1" customWidth="1"/>
    <col min="773" max="773" width="13.5703125" style="1" customWidth="1"/>
    <col min="774" max="774" width="11.7109375" style="1" customWidth="1"/>
    <col min="775" max="776" width="0" style="1" hidden="1" customWidth="1"/>
    <col min="777" max="777" width="14.5703125" style="1" customWidth="1"/>
    <col min="778" max="778" width="14.42578125" style="1" customWidth="1"/>
    <col min="779" max="779" width="15.28515625" style="1" customWidth="1"/>
    <col min="780" max="1023" width="9.140625" style="1"/>
    <col min="1024" max="1024" width="8.28515625" style="1" customWidth="1"/>
    <col min="1025" max="1025" width="18.42578125" style="1" customWidth="1"/>
    <col min="1026" max="1026" width="10.140625" style="1" customWidth="1"/>
    <col min="1027" max="1027" width="0" style="1" hidden="1" customWidth="1"/>
    <col min="1028" max="1028" width="11.7109375" style="1" customWidth="1"/>
    <col min="1029" max="1029" width="13.5703125" style="1" customWidth="1"/>
    <col min="1030" max="1030" width="11.7109375" style="1" customWidth="1"/>
    <col min="1031" max="1032" width="0" style="1" hidden="1" customWidth="1"/>
    <col min="1033" max="1033" width="14.5703125" style="1" customWidth="1"/>
    <col min="1034" max="1034" width="14.42578125" style="1" customWidth="1"/>
    <col min="1035" max="1035" width="15.28515625" style="1" customWidth="1"/>
    <col min="1036" max="1279" width="9.140625" style="1"/>
    <col min="1280" max="1280" width="8.28515625" style="1" customWidth="1"/>
    <col min="1281" max="1281" width="18.42578125" style="1" customWidth="1"/>
    <col min="1282" max="1282" width="10.140625" style="1" customWidth="1"/>
    <col min="1283" max="1283" width="0" style="1" hidden="1" customWidth="1"/>
    <col min="1284" max="1284" width="11.7109375" style="1" customWidth="1"/>
    <col min="1285" max="1285" width="13.5703125" style="1" customWidth="1"/>
    <col min="1286" max="1286" width="11.7109375" style="1" customWidth="1"/>
    <col min="1287" max="1288" width="0" style="1" hidden="1" customWidth="1"/>
    <col min="1289" max="1289" width="14.5703125" style="1" customWidth="1"/>
    <col min="1290" max="1290" width="14.42578125" style="1" customWidth="1"/>
    <col min="1291" max="1291" width="15.28515625" style="1" customWidth="1"/>
    <col min="1292" max="1535" width="9.140625" style="1"/>
    <col min="1536" max="1536" width="8.28515625" style="1" customWidth="1"/>
    <col min="1537" max="1537" width="18.42578125" style="1" customWidth="1"/>
    <col min="1538" max="1538" width="10.140625" style="1" customWidth="1"/>
    <col min="1539" max="1539" width="0" style="1" hidden="1" customWidth="1"/>
    <col min="1540" max="1540" width="11.7109375" style="1" customWidth="1"/>
    <col min="1541" max="1541" width="13.5703125" style="1" customWidth="1"/>
    <col min="1542" max="1542" width="11.7109375" style="1" customWidth="1"/>
    <col min="1543" max="1544" width="0" style="1" hidden="1" customWidth="1"/>
    <col min="1545" max="1545" width="14.5703125" style="1" customWidth="1"/>
    <col min="1546" max="1546" width="14.42578125" style="1" customWidth="1"/>
    <col min="1547" max="1547" width="15.28515625" style="1" customWidth="1"/>
    <col min="1548" max="1791" width="9.140625" style="1"/>
    <col min="1792" max="1792" width="8.28515625" style="1" customWidth="1"/>
    <col min="1793" max="1793" width="18.42578125" style="1" customWidth="1"/>
    <col min="1794" max="1794" width="10.140625" style="1" customWidth="1"/>
    <col min="1795" max="1795" width="0" style="1" hidden="1" customWidth="1"/>
    <col min="1796" max="1796" width="11.7109375" style="1" customWidth="1"/>
    <col min="1797" max="1797" width="13.5703125" style="1" customWidth="1"/>
    <col min="1798" max="1798" width="11.7109375" style="1" customWidth="1"/>
    <col min="1799" max="1800" width="0" style="1" hidden="1" customWidth="1"/>
    <col min="1801" max="1801" width="14.5703125" style="1" customWidth="1"/>
    <col min="1802" max="1802" width="14.42578125" style="1" customWidth="1"/>
    <col min="1803" max="1803" width="15.28515625" style="1" customWidth="1"/>
    <col min="1804" max="2047" width="9.140625" style="1"/>
    <col min="2048" max="2048" width="8.28515625" style="1" customWidth="1"/>
    <col min="2049" max="2049" width="18.42578125" style="1" customWidth="1"/>
    <col min="2050" max="2050" width="10.140625" style="1" customWidth="1"/>
    <col min="2051" max="2051" width="0" style="1" hidden="1" customWidth="1"/>
    <col min="2052" max="2052" width="11.7109375" style="1" customWidth="1"/>
    <col min="2053" max="2053" width="13.5703125" style="1" customWidth="1"/>
    <col min="2054" max="2054" width="11.7109375" style="1" customWidth="1"/>
    <col min="2055" max="2056" width="0" style="1" hidden="1" customWidth="1"/>
    <col min="2057" max="2057" width="14.5703125" style="1" customWidth="1"/>
    <col min="2058" max="2058" width="14.42578125" style="1" customWidth="1"/>
    <col min="2059" max="2059" width="15.28515625" style="1" customWidth="1"/>
    <col min="2060" max="2303" width="9.140625" style="1"/>
    <col min="2304" max="2304" width="8.28515625" style="1" customWidth="1"/>
    <col min="2305" max="2305" width="18.42578125" style="1" customWidth="1"/>
    <col min="2306" max="2306" width="10.140625" style="1" customWidth="1"/>
    <col min="2307" max="2307" width="0" style="1" hidden="1" customWidth="1"/>
    <col min="2308" max="2308" width="11.7109375" style="1" customWidth="1"/>
    <col min="2309" max="2309" width="13.5703125" style="1" customWidth="1"/>
    <col min="2310" max="2310" width="11.7109375" style="1" customWidth="1"/>
    <col min="2311" max="2312" width="0" style="1" hidden="1" customWidth="1"/>
    <col min="2313" max="2313" width="14.5703125" style="1" customWidth="1"/>
    <col min="2314" max="2314" width="14.42578125" style="1" customWidth="1"/>
    <col min="2315" max="2315" width="15.28515625" style="1" customWidth="1"/>
    <col min="2316" max="2559" width="9.140625" style="1"/>
    <col min="2560" max="2560" width="8.28515625" style="1" customWidth="1"/>
    <col min="2561" max="2561" width="18.42578125" style="1" customWidth="1"/>
    <col min="2562" max="2562" width="10.140625" style="1" customWidth="1"/>
    <col min="2563" max="2563" width="0" style="1" hidden="1" customWidth="1"/>
    <col min="2564" max="2564" width="11.7109375" style="1" customWidth="1"/>
    <col min="2565" max="2565" width="13.5703125" style="1" customWidth="1"/>
    <col min="2566" max="2566" width="11.7109375" style="1" customWidth="1"/>
    <col min="2567" max="2568" width="0" style="1" hidden="1" customWidth="1"/>
    <col min="2569" max="2569" width="14.5703125" style="1" customWidth="1"/>
    <col min="2570" max="2570" width="14.42578125" style="1" customWidth="1"/>
    <col min="2571" max="2571" width="15.28515625" style="1" customWidth="1"/>
    <col min="2572" max="2815" width="9.140625" style="1"/>
    <col min="2816" max="2816" width="8.28515625" style="1" customWidth="1"/>
    <col min="2817" max="2817" width="18.42578125" style="1" customWidth="1"/>
    <col min="2818" max="2818" width="10.140625" style="1" customWidth="1"/>
    <col min="2819" max="2819" width="0" style="1" hidden="1" customWidth="1"/>
    <col min="2820" max="2820" width="11.7109375" style="1" customWidth="1"/>
    <col min="2821" max="2821" width="13.5703125" style="1" customWidth="1"/>
    <col min="2822" max="2822" width="11.7109375" style="1" customWidth="1"/>
    <col min="2823" max="2824" width="0" style="1" hidden="1" customWidth="1"/>
    <col min="2825" max="2825" width="14.5703125" style="1" customWidth="1"/>
    <col min="2826" max="2826" width="14.42578125" style="1" customWidth="1"/>
    <col min="2827" max="2827" width="15.28515625" style="1" customWidth="1"/>
    <col min="2828" max="3071" width="9.140625" style="1"/>
    <col min="3072" max="3072" width="8.28515625" style="1" customWidth="1"/>
    <col min="3073" max="3073" width="18.42578125" style="1" customWidth="1"/>
    <col min="3074" max="3074" width="10.140625" style="1" customWidth="1"/>
    <col min="3075" max="3075" width="0" style="1" hidden="1" customWidth="1"/>
    <col min="3076" max="3076" width="11.7109375" style="1" customWidth="1"/>
    <col min="3077" max="3077" width="13.5703125" style="1" customWidth="1"/>
    <col min="3078" max="3078" width="11.7109375" style="1" customWidth="1"/>
    <col min="3079" max="3080" width="0" style="1" hidden="1" customWidth="1"/>
    <col min="3081" max="3081" width="14.5703125" style="1" customWidth="1"/>
    <col min="3082" max="3082" width="14.42578125" style="1" customWidth="1"/>
    <col min="3083" max="3083" width="15.28515625" style="1" customWidth="1"/>
    <col min="3084" max="3327" width="9.140625" style="1"/>
    <col min="3328" max="3328" width="8.28515625" style="1" customWidth="1"/>
    <col min="3329" max="3329" width="18.42578125" style="1" customWidth="1"/>
    <col min="3330" max="3330" width="10.140625" style="1" customWidth="1"/>
    <col min="3331" max="3331" width="0" style="1" hidden="1" customWidth="1"/>
    <col min="3332" max="3332" width="11.7109375" style="1" customWidth="1"/>
    <col min="3333" max="3333" width="13.5703125" style="1" customWidth="1"/>
    <col min="3334" max="3334" width="11.7109375" style="1" customWidth="1"/>
    <col min="3335" max="3336" width="0" style="1" hidden="1" customWidth="1"/>
    <col min="3337" max="3337" width="14.5703125" style="1" customWidth="1"/>
    <col min="3338" max="3338" width="14.42578125" style="1" customWidth="1"/>
    <col min="3339" max="3339" width="15.28515625" style="1" customWidth="1"/>
    <col min="3340" max="3583" width="9.140625" style="1"/>
    <col min="3584" max="3584" width="8.28515625" style="1" customWidth="1"/>
    <col min="3585" max="3585" width="18.42578125" style="1" customWidth="1"/>
    <col min="3586" max="3586" width="10.140625" style="1" customWidth="1"/>
    <col min="3587" max="3587" width="0" style="1" hidden="1" customWidth="1"/>
    <col min="3588" max="3588" width="11.7109375" style="1" customWidth="1"/>
    <col min="3589" max="3589" width="13.5703125" style="1" customWidth="1"/>
    <col min="3590" max="3590" width="11.7109375" style="1" customWidth="1"/>
    <col min="3591" max="3592" width="0" style="1" hidden="1" customWidth="1"/>
    <col min="3593" max="3593" width="14.5703125" style="1" customWidth="1"/>
    <col min="3594" max="3594" width="14.42578125" style="1" customWidth="1"/>
    <col min="3595" max="3595" width="15.28515625" style="1" customWidth="1"/>
    <col min="3596" max="3839" width="9.140625" style="1"/>
    <col min="3840" max="3840" width="8.28515625" style="1" customWidth="1"/>
    <col min="3841" max="3841" width="18.42578125" style="1" customWidth="1"/>
    <col min="3842" max="3842" width="10.140625" style="1" customWidth="1"/>
    <col min="3843" max="3843" width="0" style="1" hidden="1" customWidth="1"/>
    <col min="3844" max="3844" width="11.7109375" style="1" customWidth="1"/>
    <col min="3845" max="3845" width="13.5703125" style="1" customWidth="1"/>
    <col min="3846" max="3846" width="11.7109375" style="1" customWidth="1"/>
    <col min="3847" max="3848" width="0" style="1" hidden="1" customWidth="1"/>
    <col min="3849" max="3849" width="14.5703125" style="1" customWidth="1"/>
    <col min="3850" max="3850" width="14.42578125" style="1" customWidth="1"/>
    <col min="3851" max="3851" width="15.28515625" style="1" customWidth="1"/>
    <col min="3852" max="4095" width="9.140625" style="1"/>
    <col min="4096" max="4096" width="8.28515625" style="1" customWidth="1"/>
    <col min="4097" max="4097" width="18.42578125" style="1" customWidth="1"/>
    <col min="4098" max="4098" width="10.140625" style="1" customWidth="1"/>
    <col min="4099" max="4099" width="0" style="1" hidden="1" customWidth="1"/>
    <col min="4100" max="4100" width="11.7109375" style="1" customWidth="1"/>
    <col min="4101" max="4101" width="13.5703125" style="1" customWidth="1"/>
    <col min="4102" max="4102" width="11.7109375" style="1" customWidth="1"/>
    <col min="4103" max="4104" width="0" style="1" hidden="1" customWidth="1"/>
    <col min="4105" max="4105" width="14.5703125" style="1" customWidth="1"/>
    <col min="4106" max="4106" width="14.42578125" style="1" customWidth="1"/>
    <col min="4107" max="4107" width="15.28515625" style="1" customWidth="1"/>
    <col min="4108" max="4351" width="9.140625" style="1"/>
    <col min="4352" max="4352" width="8.28515625" style="1" customWidth="1"/>
    <col min="4353" max="4353" width="18.42578125" style="1" customWidth="1"/>
    <col min="4354" max="4354" width="10.140625" style="1" customWidth="1"/>
    <col min="4355" max="4355" width="0" style="1" hidden="1" customWidth="1"/>
    <col min="4356" max="4356" width="11.7109375" style="1" customWidth="1"/>
    <col min="4357" max="4357" width="13.5703125" style="1" customWidth="1"/>
    <col min="4358" max="4358" width="11.7109375" style="1" customWidth="1"/>
    <col min="4359" max="4360" width="0" style="1" hidden="1" customWidth="1"/>
    <col min="4361" max="4361" width="14.5703125" style="1" customWidth="1"/>
    <col min="4362" max="4362" width="14.42578125" style="1" customWidth="1"/>
    <col min="4363" max="4363" width="15.28515625" style="1" customWidth="1"/>
    <col min="4364" max="4607" width="9.140625" style="1"/>
    <col min="4608" max="4608" width="8.28515625" style="1" customWidth="1"/>
    <col min="4609" max="4609" width="18.42578125" style="1" customWidth="1"/>
    <col min="4610" max="4610" width="10.140625" style="1" customWidth="1"/>
    <col min="4611" max="4611" width="0" style="1" hidden="1" customWidth="1"/>
    <col min="4612" max="4612" width="11.7109375" style="1" customWidth="1"/>
    <col min="4613" max="4613" width="13.5703125" style="1" customWidth="1"/>
    <col min="4614" max="4614" width="11.7109375" style="1" customWidth="1"/>
    <col min="4615" max="4616" width="0" style="1" hidden="1" customWidth="1"/>
    <col min="4617" max="4617" width="14.5703125" style="1" customWidth="1"/>
    <col min="4618" max="4618" width="14.42578125" style="1" customWidth="1"/>
    <col min="4619" max="4619" width="15.28515625" style="1" customWidth="1"/>
    <col min="4620" max="4863" width="9.140625" style="1"/>
    <col min="4864" max="4864" width="8.28515625" style="1" customWidth="1"/>
    <col min="4865" max="4865" width="18.42578125" style="1" customWidth="1"/>
    <col min="4866" max="4866" width="10.140625" style="1" customWidth="1"/>
    <col min="4867" max="4867" width="0" style="1" hidden="1" customWidth="1"/>
    <col min="4868" max="4868" width="11.7109375" style="1" customWidth="1"/>
    <col min="4869" max="4869" width="13.5703125" style="1" customWidth="1"/>
    <col min="4870" max="4870" width="11.7109375" style="1" customWidth="1"/>
    <col min="4871" max="4872" width="0" style="1" hidden="1" customWidth="1"/>
    <col min="4873" max="4873" width="14.5703125" style="1" customWidth="1"/>
    <col min="4874" max="4874" width="14.42578125" style="1" customWidth="1"/>
    <col min="4875" max="4875" width="15.28515625" style="1" customWidth="1"/>
    <col min="4876" max="5119" width="9.140625" style="1"/>
    <col min="5120" max="5120" width="8.28515625" style="1" customWidth="1"/>
    <col min="5121" max="5121" width="18.42578125" style="1" customWidth="1"/>
    <col min="5122" max="5122" width="10.140625" style="1" customWidth="1"/>
    <col min="5123" max="5123" width="0" style="1" hidden="1" customWidth="1"/>
    <col min="5124" max="5124" width="11.7109375" style="1" customWidth="1"/>
    <col min="5125" max="5125" width="13.5703125" style="1" customWidth="1"/>
    <col min="5126" max="5126" width="11.7109375" style="1" customWidth="1"/>
    <col min="5127" max="5128" width="0" style="1" hidden="1" customWidth="1"/>
    <col min="5129" max="5129" width="14.5703125" style="1" customWidth="1"/>
    <col min="5130" max="5130" width="14.42578125" style="1" customWidth="1"/>
    <col min="5131" max="5131" width="15.28515625" style="1" customWidth="1"/>
    <col min="5132" max="5375" width="9.140625" style="1"/>
    <col min="5376" max="5376" width="8.28515625" style="1" customWidth="1"/>
    <col min="5377" max="5377" width="18.42578125" style="1" customWidth="1"/>
    <col min="5378" max="5378" width="10.140625" style="1" customWidth="1"/>
    <col min="5379" max="5379" width="0" style="1" hidden="1" customWidth="1"/>
    <col min="5380" max="5380" width="11.7109375" style="1" customWidth="1"/>
    <col min="5381" max="5381" width="13.5703125" style="1" customWidth="1"/>
    <col min="5382" max="5382" width="11.7109375" style="1" customWidth="1"/>
    <col min="5383" max="5384" width="0" style="1" hidden="1" customWidth="1"/>
    <col min="5385" max="5385" width="14.5703125" style="1" customWidth="1"/>
    <col min="5386" max="5386" width="14.42578125" style="1" customWidth="1"/>
    <col min="5387" max="5387" width="15.28515625" style="1" customWidth="1"/>
    <col min="5388" max="5631" width="9.140625" style="1"/>
    <col min="5632" max="5632" width="8.28515625" style="1" customWidth="1"/>
    <col min="5633" max="5633" width="18.42578125" style="1" customWidth="1"/>
    <col min="5634" max="5634" width="10.140625" style="1" customWidth="1"/>
    <col min="5635" max="5635" width="0" style="1" hidden="1" customWidth="1"/>
    <col min="5636" max="5636" width="11.7109375" style="1" customWidth="1"/>
    <col min="5637" max="5637" width="13.5703125" style="1" customWidth="1"/>
    <col min="5638" max="5638" width="11.7109375" style="1" customWidth="1"/>
    <col min="5639" max="5640" width="0" style="1" hidden="1" customWidth="1"/>
    <col min="5641" max="5641" width="14.5703125" style="1" customWidth="1"/>
    <col min="5642" max="5642" width="14.42578125" style="1" customWidth="1"/>
    <col min="5643" max="5643" width="15.28515625" style="1" customWidth="1"/>
    <col min="5644" max="5887" width="9.140625" style="1"/>
    <col min="5888" max="5888" width="8.28515625" style="1" customWidth="1"/>
    <col min="5889" max="5889" width="18.42578125" style="1" customWidth="1"/>
    <col min="5890" max="5890" width="10.140625" style="1" customWidth="1"/>
    <col min="5891" max="5891" width="0" style="1" hidden="1" customWidth="1"/>
    <col min="5892" max="5892" width="11.7109375" style="1" customWidth="1"/>
    <col min="5893" max="5893" width="13.5703125" style="1" customWidth="1"/>
    <col min="5894" max="5894" width="11.7109375" style="1" customWidth="1"/>
    <col min="5895" max="5896" width="0" style="1" hidden="1" customWidth="1"/>
    <col min="5897" max="5897" width="14.5703125" style="1" customWidth="1"/>
    <col min="5898" max="5898" width="14.42578125" style="1" customWidth="1"/>
    <col min="5899" max="5899" width="15.28515625" style="1" customWidth="1"/>
    <col min="5900" max="6143" width="9.140625" style="1"/>
    <col min="6144" max="6144" width="8.28515625" style="1" customWidth="1"/>
    <col min="6145" max="6145" width="18.42578125" style="1" customWidth="1"/>
    <col min="6146" max="6146" width="10.140625" style="1" customWidth="1"/>
    <col min="6147" max="6147" width="0" style="1" hidden="1" customWidth="1"/>
    <col min="6148" max="6148" width="11.7109375" style="1" customWidth="1"/>
    <col min="6149" max="6149" width="13.5703125" style="1" customWidth="1"/>
    <col min="6150" max="6150" width="11.7109375" style="1" customWidth="1"/>
    <col min="6151" max="6152" width="0" style="1" hidden="1" customWidth="1"/>
    <col min="6153" max="6153" width="14.5703125" style="1" customWidth="1"/>
    <col min="6154" max="6154" width="14.42578125" style="1" customWidth="1"/>
    <col min="6155" max="6155" width="15.28515625" style="1" customWidth="1"/>
    <col min="6156" max="6399" width="9.140625" style="1"/>
    <col min="6400" max="6400" width="8.28515625" style="1" customWidth="1"/>
    <col min="6401" max="6401" width="18.42578125" style="1" customWidth="1"/>
    <col min="6402" max="6402" width="10.140625" style="1" customWidth="1"/>
    <col min="6403" max="6403" width="0" style="1" hidden="1" customWidth="1"/>
    <col min="6404" max="6404" width="11.7109375" style="1" customWidth="1"/>
    <col min="6405" max="6405" width="13.5703125" style="1" customWidth="1"/>
    <col min="6406" max="6406" width="11.7109375" style="1" customWidth="1"/>
    <col min="6407" max="6408" width="0" style="1" hidden="1" customWidth="1"/>
    <col min="6409" max="6409" width="14.5703125" style="1" customWidth="1"/>
    <col min="6410" max="6410" width="14.42578125" style="1" customWidth="1"/>
    <col min="6411" max="6411" width="15.28515625" style="1" customWidth="1"/>
    <col min="6412" max="6655" width="9.140625" style="1"/>
    <col min="6656" max="6656" width="8.28515625" style="1" customWidth="1"/>
    <col min="6657" max="6657" width="18.42578125" style="1" customWidth="1"/>
    <col min="6658" max="6658" width="10.140625" style="1" customWidth="1"/>
    <col min="6659" max="6659" width="0" style="1" hidden="1" customWidth="1"/>
    <col min="6660" max="6660" width="11.7109375" style="1" customWidth="1"/>
    <col min="6661" max="6661" width="13.5703125" style="1" customWidth="1"/>
    <col min="6662" max="6662" width="11.7109375" style="1" customWidth="1"/>
    <col min="6663" max="6664" width="0" style="1" hidden="1" customWidth="1"/>
    <col min="6665" max="6665" width="14.5703125" style="1" customWidth="1"/>
    <col min="6666" max="6666" width="14.42578125" style="1" customWidth="1"/>
    <col min="6667" max="6667" width="15.28515625" style="1" customWidth="1"/>
    <col min="6668" max="6911" width="9.140625" style="1"/>
    <col min="6912" max="6912" width="8.28515625" style="1" customWidth="1"/>
    <col min="6913" max="6913" width="18.42578125" style="1" customWidth="1"/>
    <col min="6914" max="6914" width="10.140625" style="1" customWidth="1"/>
    <col min="6915" max="6915" width="0" style="1" hidden="1" customWidth="1"/>
    <col min="6916" max="6916" width="11.7109375" style="1" customWidth="1"/>
    <col min="6917" max="6917" width="13.5703125" style="1" customWidth="1"/>
    <col min="6918" max="6918" width="11.7109375" style="1" customWidth="1"/>
    <col min="6919" max="6920" width="0" style="1" hidden="1" customWidth="1"/>
    <col min="6921" max="6921" width="14.5703125" style="1" customWidth="1"/>
    <col min="6922" max="6922" width="14.42578125" style="1" customWidth="1"/>
    <col min="6923" max="6923" width="15.28515625" style="1" customWidth="1"/>
    <col min="6924" max="7167" width="9.140625" style="1"/>
    <col min="7168" max="7168" width="8.28515625" style="1" customWidth="1"/>
    <col min="7169" max="7169" width="18.42578125" style="1" customWidth="1"/>
    <col min="7170" max="7170" width="10.140625" style="1" customWidth="1"/>
    <col min="7171" max="7171" width="0" style="1" hidden="1" customWidth="1"/>
    <col min="7172" max="7172" width="11.7109375" style="1" customWidth="1"/>
    <col min="7173" max="7173" width="13.5703125" style="1" customWidth="1"/>
    <col min="7174" max="7174" width="11.7109375" style="1" customWidth="1"/>
    <col min="7175" max="7176" width="0" style="1" hidden="1" customWidth="1"/>
    <col min="7177" max="7177" width="14.5703125" style="1" customWidth="1"/>
    <col min="7178" max="7178" width="14.42578125" style="1" customWidth="1"/>
    <col min="7179" max="7179" width="15.28515625" style="1" customWidth="1"/>
    <col min="7180" max="7423" width="9.140625" style="1"/>
    <col min="7424" max="7424" width="8.28515625" style="1" customWidth="1"/>
    <col min="7425" max="7425" width="18.42578125" style="1" customWidth="1"/>
    <col min="7426" max="7426" width="10.140625" style="1" customWidth="1"/>
    <col min="7427" max="7427" width="0" style="1" hidden="1" customWidth="1"/>
    <col min="7428" max="7428" width="11.7109375" style="1" customWidth="1"/>
    <col min="7429" max="7429" width="13.5703125" style="1" customWidth="1"/>
    <col min="7430" max="7430" width="11.7109375" style="1" customWidth="1"/>
    <col min="7431" max="7432" width="0" style="1" hidden="1" customWidth="1"/>
    <col min="7433" max="7433" width="14.5703125" style="1" customWidth="1"/>
    <col min="7434" max="7434" width="14.42578125" style="1" customWidth="1"/>
    <col min="7435" max="7435" width="15.28515625" style="1" customWidth="1"/>
    <col min="7436" max="7679" width="9.140625" style="1"/>
    <col min="7680" max="7680" width="8.28515625" style="1" customWidth="1"/>
    <col min="7681" max="7681" width="18.42578125" style="1" customWidth="1"/>
    <col min="7682" max="7682" width="10.140625" style="1" customWidth="1"/>
    <col min="7683" max="7683" width="0" style="1" hidden="1" customWidth="1"/>
    <col min="7684" max="7684" width="11.7109375" style="1" customWidth="1"/>
    <col min="7685" max="7685" width="13.5703125" style="1" customWidth="1"/>
    <col min="7686" max="7686" width="11.7109375" style="1" customWidth="1"/>
    <col min="7687" max="7688" width="0" style="1" hidden="1" customWidth="1"/>
    <col min="7689" max="7689" width="14.5703125" style="1" customWidth="1"/>
    <col min="7690" max="7690" width="14.42578125" style="1" customWidth="1"/>
    <col min="7691" max="7691" width="15.28515625" style="1" customWidth="1"/>
    <col min="7692" max="7935" width="9.140625" style="1"/>
    <col min="7936" max="7936" width="8.28515625" style="1" customWidth="1"/>
    <col min="7937" max="7937" width="18.42578125" style="1" customWidth="1"/>
    <col min="7938" max="7938" width="10.140625" style="1" customWidth="1"/>
    <col min="7939" max="7939" width="0" style="1" hidden="1" customWidth="1"/>
    <col min="7940" max="7940" width="11.7109375" style="1" customWidth="1"/>
    <col min="7941" max="7941" width="13.5703125" style="1" customWidth="1"/>
    <col min="7942" max="7942" width="11.7109375" style="1" customWidth="1"/>
    <col min="7943" max="7944" width="0" style="1" hidden="1" customWidth="1"/>
    <col min="7945" max="7945" width="14.5703125" style="1" customWidth="1"/>
    <col min="7946" max="7946" width="14.42578125" style="1" customWidth="1"/>
    <col min="7947" max="7947" width="15.28515625" style="1" customWidth="1"/>
    <col min="7948" max="8191" width="9.140625" style="1"/>
    <col min="8192" max="8192" width="8.28515625" style="1" customWidth="1"/>
    <col min="8193" max="8193" width="18.42578125" style="1" customWidth="1"/>
    <col min="8194" max="8194" width="10.140625" style="1" customWidth="1"/>
    <col min="8195" max="8195" width="0" style="1" hidden="1" customWidth="1"/>
    <col min="8196" max="8196" width="11.7109375" style="1" customWidth="1"/>
    <col min="8197" max="8197" width="13.5703125" style="1" customWidth="1"/>
    <col min="8198" max="8198" width="11.7109375" style="1" customWidth="1"/>
    <col min="8199" max="8200" width="0" style="1" hidden="1" customWidth="1"/>
    <col min="8201" max="8201" width="14.5703125" style="1" customWidth="1"/>
    <col min="8202" max="8202" width="14.42578125" style="1" customWidth="1"/>
    <col min="8203" max="8203" width="15.28515625" style="1" customWidth="1"/>
    <col min="8204" max="8447" width="9.140625" style="1"/>
    <col min="8448" max="8448" width="8.28515625" style="1" customWidth="1"/>
    <col min="8449" max="8449" width="18.42578125" style="1" customWidth="1"/>
    <col min="8450" max="8450" width="10.140625" style="1" customWidth="1"/>
    <col min="8451" max="8451" width="0" style="1" hidden="1" customWidth="1"/>
    <col min="8452" max="8452" width="11.7109375" style="1" customWidth="1"/>
    <col min="8453" max="8453" width="13.5703125" style="1" customWidth="1"/>
    <col min="8454" max="8454" width="11.7109375" style="1" customWidth="1"/>
    <col min="8455" max="8456" width="0" style="1" hidden="1" customWidth="1"/>
    <col min="8457" max="8457" width="14.5703125" style="1" customWidth="1"/>
    <col min="8458" max="8458" width="14.42578125" style="1" customWidth="1"/>
    <col min="8459" max="8459" width="15.28515625" style="1" customWidth="1"/>
    <col min="8460" max="8703" width="9.140625" style="1"/>
    <col min="8704" max="8704" width="8.28515625" style="1" customWidth="1"/>
    <col min="8705" max="8705" width="18.42578125" style="1" customWidth="1"/>
    <col min="8706" max="8706" width="10.140625" style="1" customWidth="1"/>
    <col min="8707" max="8707" width="0" style="1" hidden="1" customWidth="1"/>
    <col min="8708" max="8708" width="11.7109375" style="1" customWidth="1"/>
    <col min="8709" max="8709" width="13.5703125" style="1" customWidth="1"/>
    <col min="8710" max="8710" width="11.7109375" style="1" customWidth="1"/>
    <col min="8711" max="8712" width="0" style="1" hidden="1" customWidth="1"/>
    <col min="8713" max="8713" width="14.5703125" style="1" customWidth="1"/>
    <col min="8714" max="8714" width="14.42578125" style="1" customWidth="1"/>
    <col min="8715" max="8715" width="15.28515625" style="1" customWidth="1"/>
    <col min="8716" max="8959" width="9.140625" style="1"/>
    <col min="8960" max="8960" width="8.28515625" style="1" customWidth="1"/>
    <col min="8961" max="8961" width="18.42578125" style="1" customWidth="1"/>
    <col min="8962" max="8962" width="10.140625" style="1" customWidth="1"/>
    <col min="8963" max="8963" width="0" style="1" hidden="1" customWidth="1"/>
    <col min="8964" max="8964" width="11.7109375" style="1" customWidth="1"/>
    <col min="8965" max="8965" width="13.5703125" style="1" customWidth="1"/>
    <col min="8966" max="8966" width="11.7109375" style="1" customWidth="1"/>
    <col min="8967" max="8968" width="0" style="1" hidden="1" customWidth="1"/>
    <col min="8969" max="8969" width="14.5703125" style="1" customWidth="1"/>
    <col min="8970" max="8970" width="14.42578125" style="1" customWidth="1"/>
    <col min="8971" max="8971" width="15.28515625" style="1" customWidth="1"/>
    <col min="8972" max="9215" width="9.140625" style="1"/>
    <col min="9216" max="9216" width="8.28515625" style="1" customWidth="1"/>
    <col min="9217" max="9217" width="18.42578125" style="1" customWidth="1"/>
    <col min="9218" max="9218" width="10.140625" style="1" customWidth="1"/>
    <col min="9219" max="9219" width="0" style="1" hidden="1" customWidth="1"/>
    <col min="9220" max="9220" width="11.7109375" style="1" customWidth="1"/>
    <col min="9221" max="9221" width="13.5703125" style="1" customWidth="1"/>
    <col min="9222" max="9222" width="11.7109375" style="1" customWidth="1"/>
    <col min="9223" max="9224" width="0" style="1" hidden="1" customWidth="1"/>
    <col min="9225" max="9225" width="14.5703125" style="1" customWidth="1"/>
    <col min="9226" max="9226" width="14.42578125" style="1" customWidth="1"/>
    <col min="9227" max="9227" width="15.28515625" style="1" customWidth="1"/>
    <col min="9228" max="9471" width="9.140625" style="1"/>
    <col min="9472" max="9472" width="8.28515625" style="1" customWidth="1"/>
    <col min="9473" max="9473" width="18.42578125" style="1" customWidth="1"/>
    <col min="9474" max="9474" width="10.140625" style="1" customWidth="1"/>
    <col min="9475" max="9475" width="0" style="1" hidden="1" customWidth="1"/>
    <col min="9476" max="9476" width="11.7109375" style="1" customWidth="1"/>
    <col min="9477" max="9477" width="13.5703125" style="1" customWidth="1"/>
    <col min="9478" max="9478" width="11.7109375" style="1" customWidth="1"/>
    <col min="9479" max="9480" width="0" style="1" hidden="1" customWidth="1"/>
    <col min="9481" max="9481" width="14.5703125" style="1" customWidth="1"/>
    <col min="9482" max="9482" width="14.42578125" style="1" customWidth="1"/>
    <col min="9483" max="9483" width="15.28515625" style="1" customWidth="1"/>
    <col min="9484" max="9727" width="9.140625" style="1"/>
    <col min="9728" max="9728" width="8.28515625" style="1" customWidth="1"/>
    <col min="9729" max="9729" width="18.42578125" style="1" customWidth="1"/>
    <col min="9730" max="9730" width="10.140625" style="1" customWidth="1"/>
    <col min="9731" max="9731" width="0" style="1" hidden="1" customWidth="1"/>
    <col min="9732" max="9732" width="11.7109375" style="1" customWidth="1"/>
    <col min="9733" max="9733" width="13.5703125" style="1" customWidth="1"/>
    <col min="9734" max="9734" width="11.7109375" style="1" customWidth="1"/>
    <col min="9735" max="9736" width="0" style="1" hidden="1" customWidth="1"/>
    <col min="9737" max="9737" width="14.5703125" style="1" customWidth="1"/>
    <col min="9738" max="9738" width="14.42578125" style="1" customWidth="1"/>
    <col min="9739" max="9739" width="15.28515625" style="1" customWidth="1"/>
    <col min="9740" max="9983" width="9.140625" style="1"/>
    <col min="9984" max="9984" width="8.28515625" style="1" customWidth="1"/>
    <col min="9985" max="9985" width="18.42578125" style="1" customWidth="1"/>
    <col min="9986" max="9986" width="10.140625" style="1" customWidth="1"/>
    <col min="9987" max="9987" width="0" style="1" hidden="1" customWidth="1"/>
    <col min="9988" max="9988" width="11.7109375" style="1" customWidth="1"/>
    <col min="9989" max="9989" width="13.5703125" style="1" customWidth="1"/>
    <col min="9990" max="9990" width="11.7109375" style="1" customWidth="1"/>
    <col min="9991" max="9992" width="0" style="1" hidden="1" customWidth="1"/>
    <col min="9993" max="9993" width="14.5703125" style="1" customWidth="1"/>
    <col min="9994" max="9994" width="14.42578125" style="1" customWidth="1"/>
    <col min="9995" max="9995" width="15.28515625" style="1" customWidth="1"/>
    <col min="9996" max="10239" width="9.140625" style="1"/>
    <col min="10240" max="10240" width="8.28515625" style="1" customWidth="1"/>
    <col min="10241" max="10241" width="18.42578125" style="1" customWidth="1"/>
    <col min="10242" max="10242" width="10.140625" style="1" customWidth="1"/>
    <col min="10243" max="10243" width="0" style="1" hidden="1" customWidth="1"/>
    <col min="10244" max="10244" width="11.7109375" style="1" customWidth="1"/>
    <col min="10245" max="10245" width="13.5703125" style="1" customWidth="1"/>
    <col min="10246" max="10246" width="11.7109375" style="1" customWidth="1"/>
    <col min="10247" max="10248" width="0" style="1" hidden="1" customWidth="1"/>
    <col min="10249" max="10249" width="14.5703125" style="1" customWidth="1"/>
    <col min="10250" max="10250" width="14.42578125" style="1" customWidth="1"/>
    <col min="10251" max="10251" width="15.28515625" style="1" customWidth="1"/>
    <col min="10252" max="10495" width="9.140625" style="1"/>
    <col min="10496" max="10496" width="8.28515625" style="1" customWidth="1"/>
    <col min="10497" max="10497" width="18.42578125" style="1" customWidth="1"/>
    <col min="10498" max="10498" width="10.140625" style="1" customWidth="1"/>
    <col min="10499" max="10499" width="0" style="1" hidden="1" customWidth="1"/>
    <col min="10500" max="10500" width="11.7109375" style="1" customWidth="1"/>
    <col min="10501" max="10501" width="13.5703125" style="1" customWidth="1"/>
    <col min="10502" max="10502" width="11.7109375" style="1" customWidth="1"/>
    <col min="10503" max="10504" width="0" style="1" hidden="1" customWidth="1"/>
    <col min="10505" max="10505" width="14.5703125" style="1" customWidth="1"/>
    <col min="10506" max="10506" width="14.42578125" style="1" customWidth="1"/>
    <col min="10507" max="10507" width="15.28515625" style="1" customWidth="1"/>
    <col min="10508" max="10751" width="9.140625" style="1"/>
    <col min="10752" max="10752" width="8.28515625" style="1" customWidth="1"/>
    <col min="10753" max="10753" width="18.42578125" style="1" customWidth="1"/>
    <col min="10754" max="10754" width="10.140625" style="1" customWidth="1"/>
    <col min="10755" max="10755" width="0" style="1" hidden="1" customWidth="1"/>
    <col min="10756" max="10756" width="11.7109375" style="1" customWidth="1"/>
    <col min="10757" max="10757" width="13.5703125" style="1" customWidth="1"/>
    <col min="10758" max="10758" width="11.7109375" style="1" customWidth="1"/>
    <col min="10759" max="10760" width="0" style="1" hidden="1" customWidth="1"/>
    <col min="10761" max="10761" width="14.5703125" style="1" customWidth="1"/>
    <col min="10762" max="10762" width="14.42578125" style="1" customWidth="1"/>
    <col min="10763" max="10763" width="15.28515625" style="1" customWidth="1"/>
    <col min="10764" max="11007" width="9.140625" style="1"/>
    <col min="11008" max="11008" width="8.28515625" style="1" customWidth="1"/>
    <col min="11009" max="11009" width="18.42578125" style="1" customWidth="1"/>
    <col min="11010" max="11010" width="10.140625" style="1" customWidth="1"/>
    <col min="11011" max="11011" width="0" style="1" hidden="1" customWidth="1"/>
    <col min="11012" max="11012" width="11.7109375" style="1" customWidth="1"/>
    <col min="11013" max="11013" width="13.5703125" style="1" customWidth="1"/>
    <col min="11014" max="11014" width="11.7109375" style="1" customWidth="1"/>
    <col min="11015" max="11016" width="0" style="1" hidden="1" customWidth="1"/>
    <col min="11017" max="11017" width="14.5703125" style="1" customWidth="1"/>
    <col min="11018" max="11018" width="14.42578125" style="1" customWidth="1"/>
    <col min="11019" max="11019" width="15.28515625" style="1" customWidth="1"/>
    <col min="11020" max="11263" width="9.140625" style="1"/>
    <col min="11264" max="11264" width="8.28515625" style="1" customWidth="1"/>
    <col min="11265" max="11265" width="18.42578125" style="1" customWidth="1"/>
    <col min="11266" max="11266" width="10.140625" style="1" customWidth="1"/>
    <col min="11267" max="11267" width="0" style="1" hidden="1" customWidth="1"/>
    <col min="11268" max="11268" width="11.7109375" style="1" customWidth="1"/>
    <col min="11269" max="11269" width="13.5703125" style="1" customWidth="1"/>
    <col min="11270" max="11270" width="11.7109375" style="1" customWidth="1"/>
    <col min="11271" max="11272" width="0" style="1" hidden="1" customWidth="1"/>
    <col min="11273" max="11273" width="14.5703125" style="1" customWidth="1"/>
    <col min="11274" max="11274" width="14.42578125" style="1" customWidth="1"/>
    <col min="11275" max="11275" width="15.28515625" style="1" customWidth="1"/>
    <col min="11276" max="11519" width="9.140625" style="1"/>
    <col min="11520" max="11520" width="8.28515625" style="1" customWidth="1"/>
    <col min="11521" max="11521" width="18.42578125" style="1" customWidth="1"/>
    <col min="11522" max="11522" width="10.140625" style="1" customWidth="1"/>
    <col min="11523" max="11523" width="0" style="1" hidden="1" customWidth="1"/>
    <col min="11524" max="11524" width="11.7109375" style="1" customWidth="1"/>
    <col min="11525" max="11525" width="13.5703125" style="1" customWidth="1"/>
    <col min="11526" max="11526" width="11.7109375" style="1" customWidth="1"/>
    <col min="11527" max="11528" width="0" style="1" hidden="1" customWidth="1"/>
    <col min="11529" max="11529" width="14.5703125" style="1" customWidth="1"/>
    <col min="11530" max="11530" width="14.42578125" style="1" customWidth="1"/>
    <col min="11531" max="11531" width="15.28515625" style="1" customWidth="1"/>
    <col min="11532" max="11775" width="9.140625" style="1"/>
    <col min="11776" max="11776" width="8.28515625" style="1" customWidth="1"/>
    <col min="11777" max="11777" width="18.42578125" style="1" customWidth="1"/>
    <col min="11778" max="11778" width="10.140625" style="1" customWidth="1"/>
    <col min="11779" max="11779" width="0" style="1" hidden="1" customWidth="1"/>
    <col min="11780" max="11780" width="11.7109375" style="1" customWidth="1"/>
    <col min="11781" max="11781" width="13.5703125" style="1" customWidth="1"/>
    <col min="11782" max="11782" width="11.7109375" style="1" customWidth="1"/>
    <col min="11783" max="11784" width="0" style="1" hidden="1" customWidth="1"/>
    <col min="11785" max="11785" width="14.5703125" style="1" customWidth="1"/>
    <col min="11786" max="11786" width="14.42578125" style="1" customWidth="1"/>
    <col min="11787" max="11787" width="15.28515625" style="1" customWidth="1"/>
    <col min="11788" max="12031" width="9.140625" style="1"/>
    <col min="12032" max="12032" width="8.28515625" style="1" customWidth="1"/>
    <col min="12033" max="12033" width="18.42578125" style="1" customWidth="1"/>
    <col min="12034" max="12034" width="10.140625" style="1" customWidth="1"/>
    <col min="12035" max="12035" width="0" style="1" hidden="1" customWidth="1"/>
    <col min="12036" max="12036" width="11.7109375" style="1" customWidth="1"/>
    <col min="12037" max="12037" width="13.5703125" style="1" customWidth="1"/>
    <col min="12038" max="12038" width="11.7109375" style="1" customWidth="1"/>
    <col min="12039" max="12040" width="0" style="1" hidden="1" customWidth="1"/>
    <col min="12041" max="12041" width="14.5703125" style="1" customWidth="1"/>
    <col min="12042" max="12042" width="14.42578125" style="1" customWidth="1"/>
    <col min="12043" max="12043" width="15.28515625" style="1" customWidth="1"/>
    <col min="12044" max="12287" width="9.140625" style="1"/>
    <col min="12288" max="12288" width="8.28515625" style="1" customWidth="1"/>
    <col min="12289" max="12289" width="18.42578125" style="1" customWidth="1"/>
    <col min="12290" max="12290" width="10.140625" style="1" customWidth="1"/>
    <col min="12291" max="12291" width="0" style="1" hidden="1" customWidth="1"/>
    <col min="12292" max="12292" width="11.7109375" style="1" customWidth="1"/>
    <col min="12293" max="12293" width="13.5703125" style="1" customWidth="1"/>
    <col min="12294" max="12294" width="11.7109375" style="1" customWidth="1"/>
    <col min="12295" max="12296" width="0" style="1" hidden="1" customWidth="1"/>
    <col min="12297" max="12297" width="14.5703125" style="1" customWidth="1"/>
    <col min="12298" max="12298" width="14.42578125" style="1" customWidth="1"/>
    <col min="12299" max="12299" width="15.28515625" style="1" customWidth="1"/>
    <col min="12300" max="12543" width="9.140625" style="1"/>
    <col min="12544" max="12544" width="8.28515625" style="1" customWidth="1"/>
    <col min="12545" max="12545" width="18.42578125" style="1" customWidth="1"/>
    <col min="12546" max="12546" width="10.140625" style="1" customWidth="1"/>
    <col min="12547" max="12547" width="0" style="1" hidden="1" customWidth="1"/>
    <col min="12548" max="12548" width="11.7109375" style="1" customWidth="1"/>
    <col min="12549" max="12549" width="13.5703125" style="1" customWidth="1"/>
    <col min="12550" max="12550" width="11.7109375" style="1" customWidth="1"/>
    <col min="12551" max="12552" width="0" style="1" hidden="1" customWidth="1"/>
    <col min="12553" max="12553" width="14.5703125" style="1" customWidth="1"/>
    <col min="12554" max="12554" width="14.42578125" style="1" customWidth="1"/>
    <col min="12555" max="12555" width="15.28515625" style="1" customWidth="1"/>
    <col min="12556" max="12799" width="9.140625" style="1"/>
    <col min="12800" max="12800" width="8.28515625" style="1" customWidth="1"/>
    <col min="12801" max="12801" width="18.42578125" style="1" customWidth="1"/>
    <col min="12802" max="12802" width="10.140625" style="1" customWidth="1"/>
    <col min="12803" max="12803" width="0" style="1" hidden="1" customWidth="1"/>
    <col min="12804" max="12804" width="11.7109375" style="1" customWidth="1"/>
    <col min="12805" max="12805" width="13.5703125" style="1" customWidth="1"/>
    <col min="12806" max="12806" width="11.7109375" style="1" customWidth="1"/>
    <col min="12807" max="12808" width="0" style="1" hidden="1" customWidth="1"/>
    <col min="12809" max="12809" width="14.5703125" style="1" customWidth="1"/>
    <col min="12810" max="12810" width="14.42578125" style="1" customWidth="1"/>
    <col min="12811" max="12811" width="15.28515625" style="1" customWidth="1"/>
    <col min="12812" max="13055" width="9.140625" style="1"/>
    <col min="13056" max="13056" width="8.28515625" style="1" customWidth="1"/>
    <col min="13057" max="13057" width="18.42578125" style="1" customWidth="1"/>
    <col min="13058" max="13058" width="10.140625" style="1" customWidth="1"/>
    <col min="13059" max="13059" width="0" style="1" hidden="1" customWidth="1"/>
    <col min="13060" max="13060" width="11.7109375" style="1" customWidth="1"/>
    <col min="13061" max="13061" width="13.5703125" style="1" customWidth="1"/>
    <col min="13062" max="13062" width="11.7109375" style="1" customWidth="1"/>
    <col min="13063" max="13064" width="0" style="1" hidden="1" customWidth="1"/>
    <col min="13065" max="13065" width="14.5703125" style="1" customWidth="1"/>
    <col min="13066" max="13066" width="14.42578125" style="1" customWidth="1"/>
    <col min="13067" max="13067" width="15.28515625" style="1" customWidth="1"/>
    <col min="13068" max="13311" width="9.140625" style="1"/>
    <col min="13312" max="13312" width="8.28515625" style="1" customWidth="1"/>
    <col min="13313" max="13313" width="18.42578125" style="1" customWidth="1"/>
    <col min="13314" max="13314" width="10.140625" style="1" customWidth="1"/>
    <col min="13315" max="13315" width="0" style="1" hidden="1" customWidth="1"/>
    <col min="13316" max="13316" width="11.7109375" style="1" customWidth="1"/>
    <col min="13317" max="13317" width="13.5703125" style="1" customWidth="1"/>
    <col min="13318" max="13318" width="11.7109375" style="1" customWidth="1"/>
    <col min="13319" max="13320" width="0" style="1" hidden="1" customWidth="1"/>
    <col min="13321" max="13321" width="14.5703125" style="1" customWidth="1"/>
    <col min="13322" max="13322" width="14.42578125" style="1" customWidth="1"/>
    <col min="13323" max="13323" width="15.28515625" style="1" customWidth="1"/>
    <col min="13324" max="13567" width="9.140625" style="1"/>
    <col min="13568" max="13568" width="8.28515625" style="1" customWidth="1"/>
    <col min="13569" max="13569" width="18.42578125" style="1" customWidth="1"/>
    <col min="13570" max="13570" width="10.140625" style="1" customWidth="1"/>
    <col min="13571" max="13571" width="0" style="1" hidden="1" customWidth="1"/>
    <col min="13572" max="13572" width="11.7109375" style="1" customWidth="1"/>
    <col min="13573" max="13573" width="13.5703125" style="1" customWidth="1"/>
    <col min="13574" max="13574" width="11.7109375" style="1" customWidth="1"/>
    <col min="13575" max="13576" width="0" style="1" hidden="1" customWidth="1"/>
    <col min="13577" max="13577" width="14.5703125" style="1" customWidth="1"/>
    <col min="13578" max="13578" width="14.42578125" style="1" customWidth="1"/>
    <col min="13579" max="13579" width="15.28515625" style="1" customWidth="1"/>
    <col min="13580" max="13823" width="9.140625" style="1"/>
    <col min="13824" max="13824" width="8.28515625" style="1" customWidth="1"/>
    <col min="13825" max="13825" width="18.42578125" style="1" customWidth="1"/>
    <col min="13826" max="13826" width="10.140625" style="1" customWidth="1"/>
    <col min="13827" max="13827" width="0" style="1" hidden="1" customWidth="1"/>
    <col min="13828" max="13828" width="11.7109375" style="1" customWidth="1"/>
    <col min="13829" max="13829" width="13.5703125" style="1" customWidth="1"/>
    <col min="13830" max="13830" width="11.7109375" style="1" customWidth="1"/>
    <col min="13831" max="13832" width="0" style="1" hidden="1" customWidth="1"/>
    <col min="13833" max="13833" width="14.5703125" style="1" customWidth="1"/>
    <col min="13834" max="13834" width="14.42578125" style="1" customWidth="1"/>
    <col min="13835" max="13835" width="15.28515625" style="1" customWidth="1"/>
    <col min="13836" max="14079" width="9.140625" style="1"/>
    <col min="14080" max="14080" width="8.28515625" style="1" customWidth="1"/>
    <col min="14081" max="14081" width="18.42578125" style="1" customWidth="1"/>
    <col min="14082" max="14082" width="10.140625" style="1" customWidth="1"/>
    <col min="14083" max="14083" width="0" style="1" hidden="1" customWidth="1"/>
    <col min="14084" max="14084" width="11.7109375" style="1" customWidth="1"/>
    <col min="14085" max="14085" width="13.5703125" style="1" customWidth="1"/>
    <col min="14086" max="14086" width="11.7109375" style="1" customWidth="1"/>
    <col min="14087" max="14088" width="0" style="1" hidden="1" customWidth="1"/>
    <col min="14089" max="14089" width="14.5703125" style="1" customWidth="1"/>
    <col min="14090" max="14090" width="14.42578125" style="1" customWidth="1"/>
    <col min="14091" max="14091" width="15.28515625" style="1" customWidth="1"/>
    <col min="14092" max="14335" width="9.140625" style="1"/>
    <col min="14336" max="14336" width="8.28515625" style="1" customWidth="1"/>
    <col min="14337" max="14337" width="18.42578125" style="1" customWidth="1"/>
    <col min="14338" max="14338" width="10.140625" style="1" customWidth="1"/>
    <col min="14339" max="14339" width="0" style="1" hidden="1" customWidth="1"/>
    <col min="14340" max="14340" width="11.7109375" style="1" customWidth="1"/>
    <col min="14341" max="14341" width="13.5703125" style="1" customWidth="1"/>
    <col min="14342" max="14342" width="11.7109375" style="1" customWidth="1"/>
    <col min="14343" max="14344" width="0" style="1" hidden="1" customWidth="1"/>
    <col min="14345" max="14345" width="14.5703125" style="1" customWidth="1"/>
    <col min="14346" max="14346" width="14.42578125" style="1" customWidth="1"/>
    <col min="14347" max="14347" width="15.28515625" style="1" customWidth="1"/>
    <col min="14348" max="14591" width="9.140625" style="1"/>
    <col min="14592" max="14592" width="8.28515625" style="1" customWidth="1"/>
    <col min="14593" max="14593" width="18.42578125" style="1" customWidth="1"/>
    <col min="14594" max="14594" width="10.140625" style="1" customWidth="1"/>
    <col min="14595" max="14595" width="0" style="1" hidden="1" customWidth="1"/>
    <col min="14596" max="14596" width="11.7109375" style="1" customWidth="1"/>
    <col min="14597" max="14597" width="13.5703125" style="1" customWidth="1"/>
    <col min="14598" max="14598" width="11.7109375" style="1" customWidth="1"/>
    <col min="14599" max="14600" width="0" style="1" hidden="1" customWidth="1"/>
    <col min="14601" max="14601" width="14.5703125" style="1" customWidth="1"/>
    <col min="14602" max="14602" width="14.42578125" style="1" customWidth="1"/>
    <col min="14603" max="14603" width="15.28515625" style="1" customWidth="1"/>
    <col min="14604" max="14847" width="9.140625" style="1"/>
    <col min="14848" max="14848" width="8.28515625" style="1" customWidth="1"/>
    <col min="14849" max="14849" width="18.42578125" style="1" customWidth="1"/>
    <col min="14850" max="14850" width="10.140625" style="1" customWidth="1"/>
    <col min="14851" max="14851" width="0" style="1" hidden="1" customWidth="1"/>
    <col min="14852" max="14852" width="11.7109375" style="1" customWidth="1"/>
    <col min="14853" max="14853" width="13.5703125" style="1" customWidth="1"/>
    <col min="14854" max="14854" width="11.7109375" style="1" customWidth="1"/>
    <col min="14855" max="14856" width="0" style="1" hidden="1" customWidth="1"/>
    <col min="14857" max="14857" width="14.5703125" style="1" customWidth="1"/>
    <col min="14858" max="14858" width="14.42578125" style="1" customWidth="1"/>
    <col min="14859" max="14859" width="15.28515625" style="1" customWidth="1"/>
    <col min="14860" max="15103" width="9.140625" style="1"/>
    <col min="15104" max="15104" width="8.28515625" style="1" customWidth="1"/>
    <col min="15105" max="15105" width="18.42578125" style="1" customWidth="1"/>
    <col min="15106" max="15106" width="10.140625" style="1" customWidth="1"/>
    <col min="15107" max="15107" width="0" style="1" hidden="1" customWidth="1"/>
    <col min="15108" max="15108" width="11.7109375" style="1" customWidth="1"/>
    <col min="15109" max="15109" width="13.5703125" style="1" customWidth="1"/>
    <col min="15110" max="15110" width="11.7109375" style="1" customWidth="1"/>
    <col min="15111" max="15112" width="0" style="1" hidden="1" customWidth="1"/>
    <col min="15113" max="15113" width="14.5703125" style="1" customWidth="1"/>
    <col min="15114" max="15114" width="14.42578125" style="1" customWidth="1"/>
    <col min="15115" max="15115" width="15.28515625" style="1" customWidth="1"/>
    <col min="15116" max="15359" width="9.140625" style="1"/>
    <col min="15360" max="15360" width="8.28515625" style="1" customWidth="1"/>
    <col min="15361" max="15361" width="18.42578125" style="1" customWidth="1"/>
    <col min="15362" max="15362" width="10.140625" style="1" customWidth="1"/>
    <col min="15363" max="15363" width="0" style="1" hidden="1" customWidth="1"/>
    <col min="15364" max="15364" width="11.7109375" style="1" customWidth="1"/>
    <col min="15365" max="15365" width="13.5703125" style="1" customWidth="1"/>
    <col min="15366" max="15366" width="11.7109375" style="1" customWidth="1"/>
    <col min="15367" max="15368" width="0" style="1" hidden="1" customWidth="1"/>
    <col min="15369" max="15369" width="14.5703125" style="1" customWidth="1"/>
    <col min="15370" max="15370" width="14.42578125" style="1" customWidth="1"/>
    <col min="15371" max="15371" width="15.28515625" style="1" customWidth="1"/>
    <col min="15372" max="15615" width="9.140625" style="1"/>
    <col min="15616" max="15616" width="8.28515625" style="1" customWidth="1"/>
    <col min="15617" max="15617" width="18.42578125" style="1" customWidth="1"/>
    <col min="15618" max="15618" width="10.140625" style="1" customWidth="1"/>
    <col min="15619" max="15619" width="0" style="1" hidden="1" customWidth="1"/>
    <col min="15620" max="15620" width="11.7109375" style="1" customWidth="1"/>
    <col min="15621" max="15621" width="13.5703125" style="1" customWidth="1"/>
    <col min="15622" max="15622" width="11.7109375" style="1" customWidth="1"/>
    <col min="15623" max="15624" width="0" style="1" hidden="1" customWidth="1"/>
    <col min="15625" max="15625" width="14.5703125" style="1" customWidth="1"/>
    <col min="15626" max="15626" width="14.42578125" style="1" customWidth="1"/>
    <col min="15627" max="15627" width="15.28515625" style="1" customWidth="1"/>
    <col min="15628" max="15871" width="9.140625" style="1"/>
    <col min="15872" max="15872" width="8.28515625" style="1" customWidth="1"/>
    <col min="15873" max="15873" width="18.42578125" style="1" customWidth="1"/>
    <col min="15874" max="15874" width="10.140625" style="1" customWidth="1"/>
    <col min="15875" max="15875" width="0" style="1" hidden="1" customWidth="1"/>
    <col min="15876" max="15876" width="11.7109375" style="1" customWidth="1"/>
    <col min="15877" max="15877" width="13.5703125" style="1" customWidth="1"/>
    <col min="15878" max="15878" width="11.7109375" style="1" customWidth="1"/>
    <col min="15879" max="15880" width="0" style="1" hidden="1" customWidth="1"/>
    <col min="15881" max="15881" width="14.5703125" style="1" customWidth="1"/>
    <col min="15882" max="15882" width="14.42578125" style="1" customWidth="1"/>
    <col min="15883" max="15883" width="15.28515625" style="1" customWidth="1"/>
    <col min="15884" max="16127" width="9.140625" style="1"/>
    <col min="16128" max="16128" width="8.28515625" style="1" customWidth="1"/>
    <col min="16129" max="16129" width="18.42578125" style="1" customWidth="1"/>
    <col min="16130" max="16130" width="10.140625" style="1" customWidth="1"/>
    <col min="16131" max="16131" width="0" style="1" hidden="1" customWidth="1"/>
    <col min="16132" max="16132" width="11.7109375" style="1" customWidth="1"/>
    <col min="16133" max="16133" width="13.5703125" style="1" customWidth="1"/>
    <col min="16134" max="16134" width="11.7109375" style="1" customWidth="1"/>
    <col min="16135" max="16136" width="0" style="1" hidden="1" customWidth="1"/>
    <col min="16137" max="16137" width="14.5703125" style="1" customWidth="1"/>
    <col min="16138" max="16138" width="14.42578125" style="1" customWidth="1"/>
    <col min="16139" max="16139" width="15.28515625" style="1" customWidth="1"/>
    <col min="16140" max="16384" width="9.140625" style="1"/>
  </cols>
  <sheetData>
    <row r="1" spans="1:11" ht="17.25" x14ac:dyDescent="0.25">
      <c r="A1" s="4" t="s">
        <v>0</v>
      </c>
      <c r="B1" s="4" t="s">
        <v>22</v>
      </c>
      <c r="C1" s="4" t="s">
        <v>1</v>
      </c>
      <c r="D1" s="4" t="s">
        <v>23</v>
      </c>
      <c r="E1" s="4" t="s">
        <v>2</v>
      </c>
      <c r="F1" s="4" t="s">
        <v>24</v>
      </c>
      <c r="G1" s="4" t="s">
        <v>18</v>
      </c>
      <c r="H1" s="4" t="s">
        <v>20</v>
      </c>
      <c r="I1" s="4" t="s">
        <v>21</v>
      </c>
      <c r="J1" s="4" t="s">
        <v>25</v>
      </c>
      <c r="K1" s="4" t="s">
        <v>19</v>
      </c>
    </row>
    <row r="2" spans="1:11" ht="20.25" customHeight="1" x14ac:dyDescent="0.25">
      <c r="A2" s="24" t="s">
        <v>3</v>
      </c>
      <c r="B2" s="25">
        <v>721.1</v>
      </c>
      <c r="C2" s="26">
        <v>37.318152859432516</v>
      </c>
      <c r="D2" s="27">
        <v>6759</v>
      </c>
      <c r="E2" s="27">
        <v>535725</v>
      </c>
      <c r="F2" s="26">
        <v>0.04</v>
      </c>
      <c r="G2" s="27">
        <f t="shared" ref="G2:G16" si="0">SUM(F2/1000*E2)</f>
        <v>21.429000000000002</v>
      </c>
      <c r="H2" s="28">
        <f t="shared" ref="H2:H16" si="1">(G2*4)/1000</f>
        <v>8.5716000000000014E-2</v>
      </c>
      <c r="I2" s="30">
        <v>0</v>
      </c>
      <c r="J2" s="27">
        <f>SUM(G2:I2)</f>
        <v>21.514716000000004</v>
      </c>
      <c r="K2" s="29">
        <f>SUM(D2-J2)</f>
        <v>6737.4852840000003</v>
      </c>
    </row>
    <row r="3" spans="1:11" x14ac:dyDescent="0.25">
      <c r="A3" s="11" t="s">
        <v>3</v>
      </c>
      <c r="B3" s="12">
        <v>721.1</v>
      </c>
      <c r="C3" s="13">
        <v>37.318152859432516</v>
      </c>
      <c r="D3" s="14">
        <f t="shared" ref="D3:D16" si="2">SUM(B3*C3)/10</f>
        <v>2691.0120026936788</v>
      </c>
      <c r="E3" s="14">
        <v>535725</v>
      </c>
      <c r="F3" s="13">
        <v>0.04</v>
      </c>
      <c r="G3" s="14">
        <f t="shared" si="0"/>
        <v>21.429000000000002</v>
      </c>
      <c r="H3" s="15">
        <f t="shared" si="1"/>
        <v>8.5716000000000014E-2</v>
      </c>
      <c r="I3" s="31">
        <v>0</v>
      </c>
      <c r="J3" s="14">
        <f t="shared" ref="J3:J15" si="3">SUM(E3*F3)*4/1000</f>
        <v>85.715999999999994</v>
      </c>
      <c r="K3" s="16">
        <f t="shared" ref="K3:K15" si="4">D3-J3</f>
        <v>2605.2960026936789</v>
      </c>
    </row>
    <row r="4" spans="1:11" x14ac:dyDescent="0.25">
      <c r="A4" s="11" t="s">
        <v>4</v>
      </c>
      <c r="B4" s="12">
        <v>13925.439999999999</v>
      </c>
      <c r="C4" s="13">
        <v>46.061654286436891</v>
      </c>
      <c r="D4" s="14">
        <f t="shared" si="2"/>
        <v>64142.880306651969</v>
      </c>
      <c r="E4" s="14">
        <v>255261</v>
      </c>
      <c r="F4" s="13">
        <v>0.04</v>
      </c>
      <c r="G4" s="14">
        <f t="shared" si="0"/>
        <v>10.21044</v>
      </c>
      <c r="H4" s="15">
        <f t="shared" si="1"/>
        <v>4.0841759999999998E-2</v>
      </c>
      <c r="I4" s="31">
        <v>0</v>
      </c>
      <c r="J4" s="14">
        <f t="shared" si="3"/>
        <v>40.841760000000001</v>
      </c>
      <c r="K4" s="16">
        <f t="shared" si="4"/>
        <v>64102.038546651966</v>
      </c>
    </row>
    <row r="5" spans="1:11" x14ac:dyDescent="0.25">
      <c r="A5" s="11" t="s">
        <v>5</v>
      </c>
      <c r="B5" s="12">
        <v>3721.06</v>
      </c>
      <c r="C5" s="13">
        <v>49.959389774302423</v>
      </c>
      <c r="D5" s="14">
        <f t="shared" si="2"/>
        <v>18590.188691356576</v>
      </c>
      <c r="E5" s="14">
        <v>377305</v>
      </c>
      <c r="F5" s="13">
        <v>0.04</v>
      </c>
      <c r="G5" s="14">
        <f t="shared" si="0"/>
        <v>15.092200000000002</v>
      </c>
      <c r="H5" s="15">
        <f t="shared" si="1"/>
        <v>6.0368800000000007E-2</v>
      </c>
      <c r="I5" s="31">
        <v>0</v>
      </c>
      <c r="J5" s="14">
        <f t="shared" si="3"/>
        <v>60.3688</v>
      </c>
      <c r="K5" s="16">
        <f t="shared" si="4"/>
        <v>18529.819891356576</v>
      </c>
    </row>
    <row r="6" spans="1:11" x14ac:dyDescent="0.25">
      <c r="A6" s="11" t="s">
        <v>6</v>
      </c>
      <c r="B6" s="12">
        <v>40.24</v>
      </c>
      <c r="C6" s="13">
        <v>21.436005926765517</v>
      </c>
      <c r="D6" s="14">
        <f t="shared" si="2"/>
        <v>86.258487849304444</v>
      </c>
      <c r="E6" s="14">
        <v>264225</v>
      </c>
      <c r="F6" s="13">
        <v>0.04</v>
      </c>
      <c r="G6" s="14">
        <f t="shared" si="0"/>
        <v>10.569000000000001</v>
      </c>
      <c r="H6" s="15">
        <f t="shared" si="1"/>
        <v>4.2276000000000001E-2</v>
      </c>
      <c r="I6" s="31">
        <v>0</v>
      </c>
      <c r="J6" s="14">
        <f t="shared" si="3"/>
        <v>42.276000000000003</v>
      </c>
      <c r="K6" s="16">
        <f t="shared" si="4"/>
        <v>43.982487849304441</v>
      </c>
    </row>
    <row r="7" spans="1:11" x14ac:dyDescent="0.25">
      <c r="A7" s="11" t="s">
        <v>7</v>
      </c>
      <c r="B7" s="12">
        <v>3473.8799999999997</v>
      </c>
      <c r="C7" s="13">
        <v>29.66931037128024</v>
      </c>
      <c r="D7" s="14">
        <f t="shared" si="2"/>
        <v>10306.762391258299</v>
      </c>
      <c r="E7" s="14">
        <v>470224</v>
      </c>
      <c r="F7" s="13">
        <v>0.04</v>
      </c>
      <c r="G7" s="14">
        <f t="shared" si="0"/>
        <v>18.808960000000003</v>
      </c>
      <c r="H7" s="15">
        <f t="shared" si="1"/>
        <v>7.5235840000000012E-2</v>
      </c>
      <c r="I7" s="31">
        <v>0</v>
      </c>
      <c r="J7" s="14">
        <f t="shared" si="3"/>
        <v>75.235839999999996</v>
      </c>
      <c r="K7" s="16">
        <f t="shared" si="4"/>
        <v>10231.526551258299</v>
      </c>
    </row>
    <row r="8" spans="1:11" x14ac:dyDescent="0.25">
      <c r="A8" s="11" t="s">
        <v>8</v>
      </c>
      <c r="B8" s="12">
        <v>1555.9</v>
      </c>
      <c r="C8" s="13">
        <v>39.294227620387403</v>
      </c>
      <c r="D8" s="14">
        <f t="shared" si="2"/>
        <v>6113.7888754560763</v>
      </c>
      <c r="E8" s="14">
        <v>512783</v>
      </c>
      <c r="F8" s="13">
        <v>0.04</v>
      </c>
      <c r="G8" s="14">
        <f t="shared" si="0"/>
        <v>20.511320000000001</v>
      </c>
      <c r="H8" s="15">
        <f t="shared" si="1"/>
        <v>8.2045280000000012E-2</v>
      </c>
      <c r="I8" s="31">
        <v>0</v>
      </c>
      <c r="J8" s="14">
        <f t="shared" si="3"/>
        <v>82.045280000000005</v>
      </c>
      <c r="K8" s="16">
        <f t="shared" si="4"/>
        <v>6031.743595456076</v>
      </c>
    </row>
    <row r="9" spans="1:11" x14ac:dyDescent="0.25">
      <c r="A9" s="11" t="s">
        <v>9</v>
      </c>
      <c r="B9" s="12">
        <v>3279.02</v>
      </c>
      <c r="C9" s="13">
        <v>68.535355349989771</v>
      </c>
      <c r="D9" s="14">
        <f t="shared" si="2"/>
        <v>22472.880089972346</v>
      </c>
      <c r="E9" s="14">
        <v>418785</v>
      </c>
      <c r="F9" s="13">
        <v>0.04</v>
      </c>
      <c r="G9" s="14">
        <f t="shared" si="0"/>
        <v>16.7514</v>
      </c>
      <c r="H9" s="15">
        <f t="shared" si="1"/>
        <v>6.7005599999999998E-2</v>
      </c>
      <c r="I9" s="31">
        <v>0</v>
      </c>
      <c r="J9" s="14">
        <f t="shared" si="3"/>
        <v>67.005600000000001</v>
      </c>
      <c r="K9" s="16">
        <f t="shared" si="4"/>
        <v>22405.874489972346</v>
      </c>
    </row>
    <row r="10" spans="1:11" x14ac:dyDescent="0.25">
      <c r="A10" s="11" t="s">
        <v>10</v>
      </c>
      <c r="B10" s="12">
        <v>67</v>
      </c>
      <c r="C10" s="13">
        <v>46.929121960784322</v>
      </c>
      <c r="D10" s="14">
        <f t="shared" si="2"/>
        <v>314.42511713725492</v>
      </c>
      <c r="E10" s="14">
        <v>263207</v>
      </c>
      <c r="F10" s="13">
        <v>0.04</v>
      </c>
      <c r="G10" s="14">
        <f t="shared" si="0"/>
        <v>10.528280000000001</v>
      </c>
      <c r="H10" s="15">
        <f t="shared" si="1"/>
        <v>4.2113120000000004E-2</v>
      </c>
      <c r="I10" s="31">
        <v>0</v>
      </c>
      <c r="J10" s="14">
        <f t="shared" si="3"/>
        <v>42.113120000000002</v>
      </c>
      <c r="K10" s="16">
        <f t="shared" si="4"/>
        <v>272.31199713725493</v>
      </c>
    </row>
    <row r="11" spans="1:11" x14ac:dyDescent="0.25">
      <c r="A11" s="11" t="s">
        <v>11</v>
      </c>
      <c r="B11" s="12">
        <v>2510.08</v>
      </c>
      <c r="C11" s="13">
        <v>36.138550692221315</v>
      </c>
      <c r="D11" s="14">
        <f t="shared" si="2"/>
        <v>9071.0653321530881</v>
      </c>
      <c r="E11" s="14">
        <v>201578</v>
      </c>
      <c r="F11" s="13">
        <v>0.04</v>
      </c>
      <c r="G11" s="14">
        <f t="shared" si="0"/>
        <v>8.0631200000000014</v>
      </c>
      <c r="H11" s="15">
        <f t="shared" si="1"/>
        <v>3.2252480000000007E-2</v>
      </c>
      <c r="I11" s="31">
        <v>0</v>
      </c>
      <c r="J11" s="14">
        <f t="shared" si="3"/>
        <v>32.252479999999998</v>
      </c>
      <c r="K11" s="16">
        <f t="shared" si="4"/>
        <v>9038.8128521530889</v>
      </c>
    </row>
    <row r="12" spans="1:11" x14ac:dyDescent="0.25">
      <c r="A12" s="11" t="s">
        <v>12</v>
      </c>
      <c r="B12" s="12">
        <v>87.22</v>
      </c>
      <c r="C12" s="13">
        <v>36.927784331454419</v>
      </c>
      <c r="D12" s="14">
        <f t="shared" si="2"/>
        <v>322.08413493894545</v>
      </c>
      <c r="E12" s="14">
        <v>208417</v>
      </c>
      <c r="F12" s="13">
        <v>0.04</v>
      </c>
      <c r="G12" s="14">
        <f t="shared" si="0"/>
        <v>8.3366800000000012</v>
      </c>
      <c r="H12" s="15">
        <f t="shared" si="1"/>
        <v>3.3346720000000003E-2</v>
      </c>
      <c r="I12" s="31">
        <v>0</v>
      </c>
      <c r="J12" s="14">
        <f t="shared" si="3"/>
        <v>33.346719999999998</v>
      </c>
      <c r="K12" s="16">
        <f t="shared" si="4"/>
        <v>288.73741493894545</v>
      </c>
    </row>
    <row r="13" spans="1:11" x14ac:dyDescent="0.25">
      <c r="A13" s="11" t="s">
        <v>13</v>
      </c>
      <c r="B13" s="12">
        <v>7.6739999999999995</v>
      </c>
      <c r="C13" s="13">
        <v>23.759439303482456</v>
      </c>
      <c r="D13" s="14">
        <f t="shared" si="2"/>
        <v>18.232993721492434</v>
      </c>
      <c r="E13" s="14">
        <v>112715</v>
      </c>
      <c r="F13" s="13">
        <v>0.04</v>
      </c>
      <c r="G13" s="14">
        <f t="shared" si="0"/>
        <v>4.5086000000000004</v>
      </c>
      <c r="H13" s="15">
        <f t="shared" si="1"/>
        <v>1.8034400000000003E-2</v>
      </c>
      <c r="I13" s="31">
        <v>0</v>
      </c>
      <c r="J13" s="14">
        <f t="shared" si="3"/>
        <v>18.034400000000002</v>
      </c>
      <c r="K13" s="16">
        <f t="shared" si="4"/>
        <v>0.19859372149243271</v>
      </c>
    </row>
    <row r="14" spans="1:11" x14ac:dyDescent="0.25">
      <c r="A14" s="11" t="s">
        <v>14</v>
      </c>
      <c r="B14" s="12">
        <v>91.26</v>
      </c>
      <c r="C14" s="13">
        <v>43.094697074153927</v>
      </c>
      <c r="D14" s="14">
        <f t="shared" si="2"/>
        <v>393.28220549872879</v>
      </c>
      <c r="E14" s="14">
        <v>579331</v>
      </c>
      <c r="F14" s="13">
        <v>0.04</v>
      </c>
      <c r="G14" s="14">
        <f t="shared" si="0"/>
        <v>23.173240000000003</v>
      </c>
      <c r="H14" s="15">
        <f t="shared" si="1"/>
        <v>9.2692960000000019E-2</v>
      </c>
      <c r="I14" s="31">
        <v>0</v>
      </c>
      <c r="J14" s="14">
        <f t="shared" si="3"/>
        <v>92.692959999999999</v>
      </c>
      <c r="K14" s="16">
        <f t="shared" si="4"/>
        <v>300.58924549872881</v>
      </c>
    </row>
    <row r="15" spans="1:11" x14ac:dyDescent="0.25">
      <c r="A15" s="11" t="s">
        <v>15</v>
      </c>
      <c r="B15" s="12">
        <v>0</v>
      </c>
      <c r="C15" s="13">
        <v>30.2</v>
      </c>
      <c r="D15" s="31">
        <f t="shared" si="2"/>
        <v>0</v>
      </c>
      <c r="E15" s="14">
        <v>646661</v>
      </c>
      <c r="F15" s="13">
        <v>0.04</v>
      </c>
      <c r="G15" s="14">
        <f t="shared" si="0"/>
        <v>25.866440000000001</v>
      </c>
      <c r="H15" s="15">
        <f t="shared" si="1"/>
        <v>0.10346576</v>
      </c>
      <c r="I15" s="31">
        <v>0</v>
      </c>
      <c r="J15" s="14">
        <f t="shared" si="3"/>
        <v>103.46576</v>
      </c>
      <c r="K15" s="16">
        <f t="shared" si="4"/>
        <v>-103.46576</v>
      </c>
    </row>
    <row r="16" spans="1:11" x14ac:dyDescent="0.25">
      <c r="A16" s="17" t="s">
        <v>16</v>
      </c>
      <c r="B16" s="18">
        <v>53.28</v>
      </c>
      <c r="C16" s="19">
        <v>35.071199566537977</v>
      </c>
      <c r="D16" s="20">
        <f t="shared" si="2"/>
        <v>186.85935129051433</v>
      </c>
      <c r="E16" s="20">
        <v>222910</v>
      </c>
      <c r="F16" s="19">
        <v>0.04</v>
      </c>
      <c r="G16" s="20">
        <f t="shared" si="0"/>
        <v>8.9164000000000012</v>
      </c>
      <c r="H16" s="21">
        <f t="shared" si="1"/>
        <v>3.5665600000000006E-2</v>
      </c>
      <c r="I16" s="22">
        <v>104036</v>
      </c>
      <c r="J16" s="20">
        <f>SUM(G16:I16)</f>
        <v>104044.95206559999</v>
      </c>
      <c r="K16" s="23">
        <f>SUM(D16-J16)</f>
        <v>-103858.09271430947</v>
      </c>
    </row>
    <row r="17" spans="1:11" ht="16.5" x14ac:dyDescent="0.3">
      <c r="A17" s="2" t="s">
        <v>17</v>
      </c>
      <c r="B17" s="3">
        <f>SUM(B3:B16)</f>
        <v>29533.153999999999</v>
      </c>
      <c r="C17" s="5">
        <v>44.679211572674348</v>
      </c>
      <c r="D17" s="3">
        <f>SUM(D3:D16)</f>
        <v>134709.71997997825</v>
      </c>
      <c r="E17" s="6">
        <f>SUM(E3:E16)</f>
        <v>5069127</v>
      </c>
      <c r="F17" s="5">
        <v>0.04</v>
      </c>
      <c r="G17" s="6">
        <f>SUM(G3:G16)</f>
        <v>202.76508000000001</v>
      </c>
      <c r="H17" s="7">
        <f>SUM(H3:H16)</f>
        <v>0.81106032000000006</v>
      </c>
      <c r="I17" s="8">
        <f>SUM(I3:I16)</f>
        <v>104036</v>
      </c>
      <c r="J17" s="6">
        <f>SUM(J3:J16)</f>
        <v>104820.34678559999</v>
      </c>
      <c r="K17" s="9">
        <f>SUM(K3:K16)</f>
        <v>29889.37319437832</v>
      </c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PER SURPLUS&amp;DEFISITJAGUNG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2020-03-31T06:33:28Z</dcterms:modified>
</cp:coreProperties>
</file>