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995" windowHeight="10545"/>
  </bookViews>
  <sheets>
    <sheet name="47" sheetId="1" r:id="rId1"/>
  </sheets>
  <externalReferences>
    <externalReference r:id="rId2"/>
  </externalReferences>
  <definedNames>
    <definedName name="_xlnm.Print_Area" localSheetId="0">'47'!$A$1:$Z$19</definedName>
    <definedName name="Z_730E2C64_B2C1_434F_B758_04E2943FA20D_.wvu.PrintArea" localSheetId="0" hidden="1">'47'!$A$1:$AL$22</definedName>
    <definedName name="Z_93528372_5BA8_11D6_9411_0000212D0BAF_.wvu.PrintArea" localSheetId="0" hidden="1">'47'!$A$1:$AL$22</definedName>
    <definedName name="Z_F30EFE65_F2A9_47E2_8E68_51F9D7645DD4_.wvu.PrintArea" localSheetId="0" hidden="1">'47'!$A$1:$AL$22</definedName>
  </definedNames>
  <calcPr calcId="144525"/>
</workbook>
</file>

<file path=xl/calcChain.xml><?xml version="1.0" encoding="utf-8"?>
<calcChain xmlns="http://schemas.openxmlformats.org/spreadsheetml/2006/main">
  <c r="X19" i="1" l="1"/>
  <c r="W19" i="1"/>
  <c r="U19" i="1"/>
  <c r="S19" i="1"/>
  <c r="R19" i="1"/>
  <c r="V19" i="1" s="1"/>
  <c r="N19" i="1"/>
  <c r="L19" i="1"/>
  <c r="J19" i="1"/>
  <c r="I19" i="1"/>
  <c r="G19" i="1"/>
  <c r="E19" i="1"/>
  <c r="D19" i="1"/>
  <c r="H19" i="1" s="1"/>
  <c r="Y18" i="1"/>
  <c r="Z18" i="1" s="1"/>
  <c r="X18" i="1"/>
  <c r="V18" i="1"/>
  <c r="T18" i="1"/>
  <c r="P18" i="1"/>
  <c r="O18" i="1"/>
  <c r="M18" i="1"/>
  <c r="K18" i="1"/>
  <c r="H18" i="1"/>
  <c r="F18" i="1"/>
  <c r="C18" i="1"/>
  <c r="B18" i="1"/>
  <c r="A18" i="1"/>
  <c r="Y17" i="1"/>
  <c r="X17" i="1"/>
  <c r="V17" i="1"/>
  <c r="T17" i="1"/>
  <c r="Z17" i="1" s="1"/>
  <c r="P17" i="1"/>
  <c r="O17" i="1"/>
  <c r="M17" i="1"/>
  <c r="K17" i="1"/>
  <c r="H17" i="1"/>
  <c r="F17" i="1"/>
  <c r="C17" i="1"/>
  <c r="B17" i="1"/>
  <c r="A17" i="1"/>
  <c r="Y16" i="1"/>
  <c r="Z16" i="1" s="1"/>
  <c r="X16" i="1"/>
  <c r="V16" i="1"/>
  <c r="T16" i="1"/>
  <c r="P16" i="1"/>
  <c r="O16" i="1"/>
  <c r="M16" i="1"/>
  <c r="K16" i="1"/>
  <c r="H16" i="1"/>
  <c r="F16" i="1"/>
  <c r="C16" i="1"/>
  <c r="B16" i="1"/>
  <c r="A16" i="1"/>
  <c r="Y15" i="1"/>
  <c r="X15" i="1"/>
  <c r="V15" i="1"/>
  <c r="T15" i="1"/>
  <c r="P15" i="1"/>
  <c r="O15" i="1"/>
  <c r="M15" i="1"/>
  <c r="K15" i="1"/>
  <c r="H15" i="1"/>
  <c r="F15" i="1"/>
  <c r="C15" i="1"/>
  <c r="B15" i="1"/>
  <c r="A15" i="1"/>
  <c r="Y14" i="1"/>
  <c r="Z14" i="1" s="1"/>
  <c r="X14" i="1"/>
  <c r="V14" i="1"/>
  <c r="T14" i="1"/>
  <c r="P14" i="1"/>
  <c r="O14" i="1"/>
  <c r="M14" i="1"/>
  <c r="K14" i="1"/>
  <c r="H14" i="1"/>
  <c r="F14" i="1"/>
  <c r="C14" i="1"/>
  <c r="B14" i="1"/>
  <c r="A14" i="1"/>
  <c r="Y13" i="1"/>
  <c r="X13" i="1"/>
  <c r="V13" i="1"/>
  <c r="T13" i="1"/>
  <c r="P13" i="1"/>
  <c r="O13" i="1"/>
  <c r="M13" i="1"/>
  <c r="K13" i="1"/>
  <c r="H13" i="1"/>
  <c r="F13" i="1"/>
  <c r="C13" i="1"/>
  <c r="B13" i="1"/>
  <c r="A13" i="1"/>
  <c r="Y12" i="1"/>
  <c r="X12" i="1"/>
  <c r="V12" i="1"/>
  <c r="T12" i="1"/>
  <c r="P12" i="1"/>
  <c r="Q12" i="1" s="1"/>
  <c r="O12" i="1"/>
  <c r="M12" i="1"/>
  <c r="K12" i="1"/>
  <c r="H12" i="1"/>
  <c r="F12" i="1"/>
  <c r="C12" i="1"/>
  <c r="B12" i="1"/>
  <c r="A12" i="1"/>
  <c r="Y11" i="1"/>
  <c r="X11" i="1"/>
  <c r="V11" i="1"/>
  <c r="T11" i="1"/>
  <c r="Z11" i="1" s="1"/>
  <c r="P11" i="1"/>
  <c r="O11" i="1"/>
  <c r="M11" i="1"/>
  <c r="K11" i="1"/>
  <c r="H11" i="1"/>
  <c r="F11" i="1"/>
  <c r="C11" i="1"/>
  <c r="B11" i="1"/>
  <c r="A11" i="1"/>
  <c r="Y10" i="1"/>
  <c r="Z10" i="1" s="1"/>
  <c r="X10" i="1"/>
  <c r="V10" i="1"/>
  <c r="T10" i="1"/>
  <c r="P10" i="1"/>
  <c r="O10" i="1"/>
  <c r="M10" i="1"/>
  <c r="K10" i="1"/>
  <c r="H10" i="1"/>
  <c r="F10" i="1"/>
  <c r="C10" i="1"/>
  <c r="B10" i="1"/>
  <c r="A10" i="1"/>
  <c r="Y9" i="1"/>
  <c r="X9" i="1"/>
  <c r="V9" i="1"/>
  <c r="T9" i="1"/>
  <c r="T19" i="1" s="1"/>
  <c r="P9" i="1"/>
  <c r="O9" i="1"/>
  <c r="M9" i="1"/>
  <c r="K9" i="1"/>
  <c r="K19" i="1" s="1"/>
  <c r="H9" i="1"/>
  <c r="F9" i="1"/>
  <c r="C9" i="1"/>
  <c r="B9" i="1"/>
  <c r="A9" i="1"/>
  <c r="A3" i="1"/>
  <c r="A2" i="1"/>
  <c r="P19" i="1" l="1"/>
  <c r="Q19" i="1" s="1"/>
  <c r="Y19" i="1"/>
  <c r="Z19" i="1" s="1"/>
  <c r="Q10" i="1"/>
  <c r="Q11" i="1"/>
  <c r="Z12" i="1"/>
  <c r="Q13" i="1"/>
  <c r="Z13" i="1"/>
  <c r="Q14" i="1"/>
  <c r="Q15" i="1"/>
  <c r="Z15" i="1"/>
  <c r="Q16" i="1"/>
  <c r="Q17" i="1"/>
  <c r="Q18" i="1"/>
  <c r="O19" i="1"/>
  <c r="M19" i="1"/>
  <c r="Q9" i="1"/>
  <c r="Z9" i="1"/>
  <c r="F19" i="1"/>
</calcChain>
</file>

<file path=xl/sharedStrings.xml><?xml version="1.0" encoding="utf-8"?>
<sst xmlns="http://schemas.openxmlformats.org/spreadsheetml/2006/main" count="33" uniqueCount="18">
  <si>
    <t>PELAYANAN KESEHATAN GIGI DAN MULUT PADA ANAK SD DAN SETINGKAT MENURUT JENIS KELAMIN, KECAMATAN, DAN PUSKESMAS</t>
  </si>
  <si>
    <t>NO</t>
  </si>
  <si>
    <t>KECAMATAN</t>
  </si>
  <si>
    <t>PUSKESMAS</t>
  </si>
  <si>
    <t>UPAYA KESEHATAN GIGI SEKOLAH (UKGS)</t>
  </si>
  <si>
    <t>JUMLAH SD/MI</t>
  </si>
  <si>
    <t>JUMLAH SD/MI DGN SIKAT GIGI MASSAL</t>
  </si>
  <si>
    <t>%</t>
  </si>
  <si>
    <t>JUMLAH SD/MI MENDAPAT YAN. GIGI</t>
  </si>
  <si>
    <t>JUMLAH MURID SD/MI</t>
  </si>
  <si>
    <t>MURID SD/MI DIPERIKSA</t>
  </si>
  <si>
    <t>PERLU PERAWATAN</t>
  </si>
  <si>
    <t>MENDAPAT PERAWATAN</t>
  </si>
  <si>
    <t>L</t>
  </si>
  <si>
    <t>P</t>
  </si>
  <si>
    <t>L + P</t>
  </si>
  <si>
    <t xml:space="preserve">% </t>
  </si>
  <si>
    <t>JUMLAH (KAB/ KOTA)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</si>
</sst>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0.0"/>
    <numFmt numFmtId="166" formatCode="#,##0.00\ ;&quot; (&quot;#,##0.00\);&quot; -&quot;#\ ;@\ "/>
    <numFmt numFmtId="167" formatCode="&quot;$&quot;#,##0_);[Red]\(&quot;$&quot;#,##0\)"/>
    <numFmt numFmtId="168" formatCode="&quot;$&quot;#,##0.00_);[Red]\(&quot;$&quot;#,##0.00\)"/>
  </numFmts>
  <fonts count="9" x14ac:knownFonts="1">
    <font>
      <sz val="10"/>
      <name val="Arial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" fillId="0" borderId="0"/>
    <xf numFmtId="0" fontId="7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" fillId="0" borderId="0"/>
    <xf numFmtId="0" fontId="4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7" fontId="1" fillId="2" borderId="1" xfId="1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1" fontId="1" fillId="2" borderId="1" xfId="1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7" fontId="1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37" fontId="1" fillId="3" borderId="1" xfId="1" applyNumberFormat="1" applyFont="1" applyFill="1" applyBorder="1" applyAlignment="1">
      <alignment vertical="center"/>
    </xf>
    <xf numFmtId="1" fontId="1" fillId="0" borderId="1" xfId="1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7" fontId="6" fillId="0" borderId="1" xfId="1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</cellXfs>
  <cellStyles count="34">
    <cellStyle name="Comma" xfId="1" builtinId="3"/>
    <cellStyle name="Comma [0] 2" xfId="2"/>
    <cellStyle name="Comma [0] 2 2" xfId="3"/>
    <cellStyle name="Comma [0] 3" xfId="4"/>
    <cellStyle name="Comma 10" xfId="5"/>
    <cellStyle name="Comma 11" xfId="6"/>
    <cellStyle name="Comma 12" xfId="7"/>
    <cellStyle name="Comma 13" xfId="8"/>
    <cellStyle name="Comma 14" xfId="9"/>
    <cellStyle name="Comma 15" xfId="10"/>
    <cellStyle name="Comma 16" xfId="11"/>
    <cellStyle name="Comma 17" xfId="12"/>
    <cellStyle name="Comma 18" xfId="13"/>
    <cellStyle name="Comma 19" xfId="14"/>
    <cellStyle name="Comma 2" xfId="15"/>
    <cellStyle name="Comma 2 2" xfId="16"/>
    <cellStyle name="Comma 20" xfId="17"/>
    <cellStyle name="Comma 3" xfId="18"/>
    <cellStyle name="Comma 4" xfId="19"/>
    <cellStyle name="Comma 5" xfId="20"/>
    <cellStyle name="Comma 6" xfId="21"/>
    <cellStyle name="Comma 7" xfId="22"/>
    <cellStyle name="Comma 8" xfId="23"/>
    <cellStyle name="Comma 9" xfId="24"/>
    <cellStyle name="Currency [0] 2" xfId="25"/>
    <cellStyle name="Excel Built-in Comma" xfId="26"/>
    <cellStyle name="Excel Built-in Normal" xfId="27"/>
    <cellStyle name="Millares [0]_Well Timing" xfId="28"/>
    <cellStyle name="Millares_Well Timing" xfId="29"/>
    <cellStyle name="Moneda [0]_Well Timing" xfId="30"/>
    <cellStyle name="Moneda_Well Timing" xfId="31"/>
    <cellStyle name="Normal" xfId="0" builtinId="0"/>
    <cellStyle name="Normal 2" xfId="32"/>
    <cellStyle name="Normal 2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data%20Upload/1.TABEL%20PROFIL%202019%20(2%20Mar%20)%20oke%20ri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A5" t="str">
            <v>KOTA SINGKAWANG</v>
          </cell>
        </row>
        <row r="6">
          <cell r="A6" t="str">
            <v>TAHUN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SINGKAWANG SELATAN</v>
          </cell>
          <cell r="C9" t="str">
            <v>SINGKAWANG SELATAN I</v>
          </cell>
        </row>
        <row r="10">
          <cell r="A10">
            <v>2</v>
          </cell>
          <cell r="B10" t="str">
            <v>SINGKAWANG SELATAN</v>
          </cell>
          <cell r="C10" t="str">
            <v>SINGKAWANG SELATAN II</v>
          </cell>
        </row>
        <row r="11">
          <cell r="A11">
            <v>3</v>
          </cell>
          <cell r="B11" t="str">
            <v>SINGKAWANG UTARA</v>
          </cell>
          <cell r="C11" t="str">
            <v>SINGKAWANG UTARA I</v>
          </cell>
        </row>
        <row r="12">
          <cell r="A12">
            <v>4</v>
          </cell>
          <cell r="B12" t="str">
            <v>SINGKAWANG UTARA</v>
          </cell>
          <cell r="C12" t="str">
            <v>SINGKAWANG UTARA II</v>
          </cell>
        </row>
        <row r="13">
          <cell r="A13">
            <v>5</v>
          </cell>
          <cell r="B13" t="str">
            <v>SINGKAWANG TENGAH</v>
          </cell>
          <cell r="C13" t="str">
            <v>SINGKAWANG TENGAH I</v>
          </cell>
        </row>
        <row r="14">
          <cell r="A14">
            <v>6</v>
          </cell>
          <cell r="B14" t="str">
            <v>SINGKAWANG TENGAH</v>
          </cell>
          <cell r="C14" t="str">
            <v>SINGKAWANG TENGAH II</v>
          </cell>
        </row>
        <row r="15">
          <cell r="A15">
            <v>7</v>
          </cell>
          <cell r="B15" t="str">
            <v>SINGKAWANG TIMUR</v>
          </cell>
          <cell r="C15" t="str">
            <v>SINGKAWANG TIMUR I</v>
          </cell>
        </row>
        <row r="16">
          <cell r="A16">
            <v>8</v>
          </cell>
          <cell r="B16" t="str">
            <v>SINGKAWANG TIMUR</v>
          </cell>
          <cell r="C16" t="str">
            <v>SINGKAWANG TIMUR II</v>
          </cell>
        </row>
        <row r="17">
          <cell r="A17">
            <v>9</v>
          </cell>
          <cell r="B17" t="str">
            <v>SINGKAWANG BARAT</v>
          </cell>
          <cell r="C17" t="str">
            <v>SINGKAWANG BARAT I</v>
          </cell>
        </row>
        <row r="18">
          <cell r="A18">
            <v>10</v>
          </cell>
          <cell r="B18" t="str">
            <v>SINGKAWANG BARAT</v>
          </cell>
          <cell r="C18" t="str">
            <v>SINGKAWANG BARAT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19"/>
  <sheetViews>
    <sheetView tabSelected="1" view="pageBreakPreview" zoomScale="70" zoomScaleNormal="137" zoomScaleSheetLayoutView="70" workbookViewId="0">
      <selection sqref="A1:Z1"/>
    </sheetView>
  </sheetViews>
  <sheetFormatPr defaultColWidth="9.140625" defaultRowHeight="15" x14ac:dyDescent="0.2"/>
  <cols>
    <col min="1" max="1" width="5.7109375" style="1" customWidth="1"/>
    <col min="2" max="2" width="27.85546875" style="1" customWidth="1"/>
    <col min="3" max="3" width="29.28515625" style="1" customWidth="1"/>
    <col min="4" max="4" width="9.28515625" style="1" customWidth="1"/>
    <col min="5" max="5" width="11" style="1" customWidth="1"/>
    <col min="6" max="6" width="7.5703125" style="1" customWidth="1"/>
    <col min="7" max="7" width="11.28515625" style="1" customWidth="1"/>
    <col min="8" max="8" width="8.7109375" style="1" customWidth="1"/>
    <col min="9" max="9" width="7.7109375" style="1" customWidth="1"/>
    <col min="10" max="10" width="7.85546875" style="1" customWidth="1"/>
    <col min="11" max="26" width="7.7109375" style="1" customWidth="1"/>
    <col min="27" max="33" width="8.7109375" style="1" customWidth="1"/>
    <col min="34" max="34" width="16.140625" style="1" customWidth="1"/>
    <col min="35" max="35" width="15" style="1" customWidth="1"/>
    <col min="36" max="38" width="8.7109375" style="1" customWidth="1"/>
    <col min="39" max="41" width="9.140625" style="1"/>
    <col min="42" max="42" width="10.5703125" style="1" bestFit="1" customWidth="1"/>
    <col min="43" max="16384" width="9.140625" style="1"/>
  </cols>
  <sheetData>
    <row r="1" spans="1:39" s="3" customFormat="1" ht="16.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M1" s="4"/>
    </row>
    <row r="2" spans="1:39" s="3" customFormat="1" ht="16.5" x14ac:dyDescent="0.2">
      <c r="A2" s="2" t="str">
        <f>'[1]1'!A5</f>
        <v>KOTA SINGKAWANG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C2" s="5"/>
      <c r="AG2" s="6"/>
      <c r="AH2" s="4"/>
      <c r="AI2" s="4"/>
      <c r="AJ2" s="4"/>
      <c r="AK2" s="4"/>
      <c r="AL2" s="4"/>
    </row>
    <row r="3" spans="1:39" s="3" customFormat="1" ht="16.5" x14ac:dyDescent="0.2">
      <c r="A3" s="2" t="str">
        <f>'[1]1'!A6</f>
        <v>TAHUN 2019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C3" s="5"/>
      <c r="AG3" s="6"/>
      <c r="AH3" s="4"/>
      <c r="AI3" s="4"/>
      <c r="AJ3" s="4"/>
      <c r="AK3" s="4"/>
      <c r="AL3" s="4"/>
    </row>
    <row r="4" spans="1:3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39" ht="2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8"/>
      <c r="R5" s="8"/>
      <c r="S5" s="8"/>
      <c r="T5" s="8"/>
      <c r="U5" s="8"/>
      <c r="V5" s="8"/>
      <c r="W5" s="8"/>
      <c r="X5" s="8"/>
      <c r="Y5" s="8"/>
      <c r="Z5" s="8"/>
    </row>
    <row r="6" spans="1:39" ht="46.5" customHeight="1" x14ac:dyDescent="0.2">
      <c r="A6" s="8"/>
      <c r="B6" s="8"/>
      <c r="C6" s="8"/>
      <c r="D6" s="10" t="s">
        <v>5</v>
      </c>
      <c r="E6" s="11" t="s">
        <v>6</v>
      </c>
      <c r="F6" s="12" t="s">
        <v>7</v>
      </c>
      <c r="G6" s="11" t="s">
        <v>8</v>
      </c>
      <c r="H6" s="12" t="s">
        <v>7</v>
      </c>
      <c r="I6" s="13" t="s">
        <v>9</v>
      </c>
      <c r="J6" s="14"/>
      <c r="K6" s="15"/>
      <c r="L6" s="16" t="s">
        <v>10</v>
      </c>
      <c r="M6" s="17"/>
      <c r="N6" s="17"/>
      <c r="O6" s="18"/>
      <c r="P6" s="17"/>
      <c r="Q6" s="18"/>
      <c r="R6" s="13" t="s">
        <v>11</v>
      </c>
      <c r="S6" s="14"/>
      <c r="T6" s="15"/>
      <c r="U6" s="13" t="s">
        <v>12</v>
      </c>
      <c r="V6" s="14"/>
      <c r="W6" s="14"/>
      <c r="X6" s="14"/>
      <c r="Y6" s="14"/>
      <c r="Z6" s="15"/>
    </row>
    <row r="7" spans="1:39" ht="33" customHeight="1" x14ac:dyDescent="0.2">
      <c r="A7" s="8"/>
      <c r="B7" s="8"/>
      <c r="C7" s="8"/>
      <c r="D7" s="19"/>
      <c r="E7" s="20"/>
      <c r="F7" s="20"/>
      <c r="G7" s="20"/>
      <c r="H7" s="20"/>
      <c r="I7" s="21" t="s">
        <v>13</v>
      </c>
      <c r="J7" s="21" t="s">
        <v>14</v>
      </c>
      <c r="K7" s="21" t="s">
        <v>15</v>
      </c>
      <c r="L7" s="21" t="s">
        <v>13</v>
      </c>
      <c r="M7" s="22" t="s">
        <v>16</v>
      </c>
      <c r="N7" s="21" t="s">
        <v>14</v>
      </c>
      <c r="O7" s="22" t="s">
        <v>16</v>
      </c>
      <c r="P7" s="23" t="s">
        <v>15</v>
      </c>
      <c r="Q7" s="22" t="s">
        <v>16</v>
      </c>
      <c r="R7" s="21" t="s">
        <v>13</v>
      </c>
      <c r="S7" s="21" t="s">
        <v>14</v>
      </c>
      <c r="T7" s="21" t="s">
        <v>15</v>
      </c>
      <c r="U7" s="21" t="s">
        <v>13</v>
      </c>
      <c r="V7" s="22" t="s">
        <v>16</v>
      </c>
      <c r="W7" s="21" t="s">
        <v>14</v>
      </c>
      <c r="X7" s="22" t="s">
        <v>16</v>
      </c>
      <c r="Y7" s="21" t="s">
        <v>15</v>
      </c>
      <c r="Z7" s="22" t="s">
        <v>16</v>
      </c>
    </row>
    <row r="8" spans="1:39" x14ac:dyDescent="0.2">
      <c r="A8" s="24">
        <v>1</v>
      </c>
      <c r="B8" s="25">
        <v>2</v>
      </c>
      <c r="C8" s="24">
        <v>3</v>
      </c>
      <c r="D8" s="25">
        <v>4</v>
      </c>
      <c r="E8" s="24">
        <v>5</v>
      </c>
      <c r="F8" s="25">
        <v>6</v>
      </c>
      <c r="G8" s="24">
        <v>7</v>
      </c>
      <c r="H8" s="25">
        <v>8</v>
      </c>
      <c r="I8" s="24">
        <v>9</v>
      </c>
      <c r="J8" s="25">
        <v>10</v>
      </c>
      <c r="K8" s="24">
        <v>11</v>
      </c>
      <c r="L8" s="25">
        <v>12</v>
      </c>
      <c r="M8" s="24">
        <v>13</v>
      </c>
      <c r="N8" s="25">
        <v>14</v>
      </c>
      <c r="O8" s="24">
        <v>15</v>
      </c>
      <c r="P8" s="26">
        <v>16</v>
      </c>
      <c r="Q8" s="24">
        <v>17</v>
      </c>
      <c r="R8" s="25">
        <v>18</v>
      </c>
      <c r="S8" s="24">
        <v>19</v>
      </c>
      <c r="T8" s="25">
        <v>20</v>
      </c>
      <c r="U8" s="24">
        <v>21</v>
      </c>
      <c r="V8" s="25">
        <v>22</v>
      </c>
      <c r="W8" s="24">
        <v>23</v>
      </c>
      <c r="X8" s="25">
        <v>24</v>
      </c>
      <c r="Y8" s="24">
        <v>25</v>
      </c>
      <c r="Z8" s="25">
        <v>26</v>
      </c>
    </row>
    <row r="9" spans="1:39" ht="35.1" customHeight="1" x14ac:dyDescent="0.2">
      <c r="A9" s="27">
        <f>'[1]9'!A9</f>
        <v>1</v>
      </c>
      <c r="B9" s="28" t="str">
        <f>'[1]9'!B9</f>
        <v>SINGKAWANG SELATAN</v>
      </c>
      <c r="C9" s="28" t="str">
        <f>'[1]9'!C9</f>
        <v>SINGKAWANG SELATAN I</v>
      </c>
      <c r="D9" s="29">
        <v>15</v>
      </c>
      <c r="E9" s="29">
        <v>15</v>
      </c>
      <c r="F9" s="30">
        <f>E9/D9*100</f>
        <v>100</v>
      </c>
      <c r="G9" s="29">
        <v>15</v>
      </c>
      <c r="H9" s="30">
        <f>G9/D9*100</f>
        <v>100</v>
      </c>
      <c r="I9" s="29">
        <v>438</v>
      </c>
      <c r="J9" s="29">
        <v>351</v>
      </c>
      <c r="K9" s="29">
        <f>SUM(I9:J9)</f>
        <v>789</v>
      </c>
      <c r="L9" s="29">
        <v>402</v>
      </c>
      <c r="M9" s="31">
        <f>L9/I9*100</f>
        <v>91.780821917808225</v>
      </c>
      <c r="N9" s="29">
        <v>336</v>
      </c>
      <c r="O9" s="31">
        <f>N9/J9*100</f>
        <v>95.726495726495727</v>
      </c>
      <c r="P9" s="29">
        <f>SUM(L9,N9)</f>
        <v>738</v>
      </c>
      <c r="Q9" s="31">
        <f>P9/K9*100</f>
        <v>93.536121673003805</v>
      </c>
      <c r="R9" s="29">
        <v>360</v>
      </c>
      <c r="S9" s="29">
        <v>290</v>
      </c>
      <c r="T9" s="29">
        <f>SUM(R9:S9)</f>
        <v>650</v>
      </c>
      <c r="U9" s="29">
        <v>110</v>
      </c>
      <c r="V9" s="31">
        <f>U9/R9*100</f>
        <v>30.555555555555557</v>
      </c>
      <c r="W9" s="29">
        <v>144</v>
      </c>
      <c r="X9" s="31">
        <f>W9/S9*100</f>
        <v>49.655172413793103</v>
      </c>
      <c r="Y9" s="29">
        <f>SUM(U9,W9)</f>
        <v>254</v>
      </c>
      <c r="Z9" s="31">
        <f>Y9/T9*100</f>
        <v>39.076923076923073</v>
      </c>
    </row>
    <row r="10" spans="1:39" ht="35.1" customHeight="1" x14ac:dyDescent="0.2">
      <c r="A10" s="27">
        <f>'[1]9'!A10</f>
        <v>2</v>
      </c>
      <c r="B10" s="28" t="str">
        <f>'[1]9'!B10</f>
        <v>SINGKAWANG SELATAN</v>
      </c>
      <c r="C10" s="28" t="str">
        <f>'[1]9'!C10</f>
        <v>SINGKAWANG SELATAN II</v>
      </c>
      <c r="D10" s="29">
        <v>13</v>
      </c>
      <c r="E10" s="29">
        <v>13</v>
      </c>
      <c r="F10" s="30">
        <f>E10/D10*100</f>
        <v>100</v>
      </c>
      <c r="G10" s="29">
        <v>12</v>
      </c>
      <c r="H10" s="30">
        <f t="shared" ref="H10:H18" si="0">G10/D10*100</f>
        <v>92.307692307692307</v>
      </c>
      <c r="I10" s="29">
        <v>230</v>
      </c>
      <c r="J10" s="29">
        <v>205</v>
      </c>
      <c r="K10" s="29">
        <f t="shared" ref="K10:K18" si="1">SUM(I10:J10)</f>
        <v>435</v>
      </c>
      <c r="L10" s="29">
        <v>218</v>
      </c>
      <c r="M10" s="31">
        <f t="shared" ref="M10:M18" si="2">L10/I10*100</f>
        <v>94.782608695652172</v>
      </c>
      <c r="N10" s="29">
        <v>198</v>
      </c>
      <c r="O10" s="31">
        <f t="shared" ref="O10:O18" si="3">N10/J10*100</f>
        <v>96.58536585365853</v>
      </c>
      <c r="P10" s="29">
        <f t="shared" ref="P10:P18" si="4">SUM(L10,N10)</f>
        <v>416</v>
      </c>
      <c r="Q10" s="31">
        <f t="shared" ref="Q10:Q18" si="5">P10/K10*100</f>
        <v>95.632183908045974</v>
      </c>
      <c r="R10" s="29">
        <v>198</v>
      </c>
      <c r="S10" s="29">
        <v>178</v>
      </c>
      <c r="T10" s="29">
        <f t="shared" ref="T10:T18" si="6">SUM(R10:S10)</f>
        <v>376</v>
      </c>
      <c r="U10" s="29">
        <v>0</v>
      </c>
      <c r="V10" s="32">
        <f>U10/R10*100</f>
        <v>0</v>
      </c>
      <c r="W10" s="29">
        <v>0</v>
      </c>
      <c r="X10" s="32">
        <f t="shared" ref="X10:X18" si="7">W10/S10*100</f>
        <v>0</v>
      </c>
      <c r="Y10" s="29">
        <f>SUM(U10,W10)</f>
        <v>0</v>
      </c>
      <c r="Z10" s="32">
        <f t="shared" ref="Z10:Z18" si="8">Y10/T10*100</f>
        <v>0</v>
      </c>
    </row>
    <row r="11" spans="1:39" ht="35.1" customHeight="1" x14ac:dyDescent="0.2">
      <c r="A11" s="33">
        <f>'[1]9'!A11</f>
        <v>3</v>
      </c>
      <c r="B11" s="34" t="str">
        <f>'[1]9'!B11</f>
        <v>SINGKAWANG UTARA</v>
      </c>
      <c r="C11" s="34" t="str">
        <f>'[1]9'!C11</f>
        <v>SINGKAWANG UTARA I</v>
      </c>
      <c r="D11" s="35">
        <v>8</v>
      </c>
      <c r="E11" s="35">
        <v>8</v>
      </c>
      <c r="F11" s="36">
        <f t="shared" ref="F11:F18" si="9">E11/D11*100</f>
        <v>100</v>
      </c>
      <c r="G11" s="35">
        <v>8</v>
      </c>
      <c r="H11" s="36">
        <f t="shared" si="0"/>
        <v>100</v>
      </c>
      <c r="I11" s="35">
        <v>954</v>
      </c>
      <c r="J11" s="35">
        <v>913</v>
      </c>
      <c r="K11" s="35">
        <f t="shared" si="1"/>
        <v>1867</v>
      </c>
      <c r="L11" s="35">
        <v>172</v>
      </c>
      <c r="M11" s="37">
        <f t="shared" si="2"/>
        <v>18.029350104821802</v>
      </c>
      <c r="N11" s="35">
        <v>164</v>
      </c>
      <c r="O11" s="37">
        <f>N11/J11*100</f>
        <v>17.96276013143483</v>
      </c>
      <c r="P11" s="35">
        <f t="shared" si="4"/>
        <v>336</v>
      </c>
      <c r="Q11" s="37">
        <f t="shared" si="5"/>
        <v>17.996786288162827</v>
      </c>
      <c r="R11" s="35">
        <v>126</v>
      </c>
      <c r="S11" s="35">
        <v>122</v>
      </c>
      <c r="T11" s="38">
        <f t="shared" si="6"/>
        <v>248</v>
      </c>
      <c r="U11" s="35">
        <v>0</v>
      </c>
      <c r="V11" s="39">
        <f>U11/R11*100</f>
        <v>0</v>
      </c>
      <c r="W11" s="35">
        <v>0</v>
      </c>
      <c r="X11" s="39">
        <f t="shared" si="7"/>
        <v>0</v>
      </c>
      <c r="Y11" s="35">
        <f>SUM(U11,W11)</f>
        <v>0</v>
      </c>
      <c r="Z11" s="39">
        <f t="shared" si="8"/>
        <v>0</v>
      </c>
    </row>
    <row r="12" spans="1:39" ht="35.1" customHeight="1" x14ac:dyDescent="0.2">
      <c r="A12" s="33">
        <f>'[1]9'!A12</f>
        <v>4</v>
      </c>
      <c r="B12" s="34" t="str">
        <f>'[1]9'!B12</f>
        <v>SINGKAWANG UTARA</v>
      </c>
      <c r="C12" s="34" t="str">
        <f>'[1]9'!C12</f>
        <v>SINGKAWANG UTARA II</v>
      </c>
      <c r="D12" s="35">
        <v>7</v>
      </c>
      <c r="E12" s="35">
        <v>7</v>
      </c>
      <c r="F12" s="36">
        <f t="shared" si="9"/>
        <v>100</v>
      </c>
      <c r="G12" s="35">
        <v>7</v>
      </c>
      <c r="H12" s="36">
        <f t="shared" si="0"/>
        <v>100</v>
      </c>
      <c r="I12" s="35">
        <v>127</v>
      </c>
      <c r="J12" s="35">
        <v>119</v>
      </c>
      <c r="K12" s="35">
        <f t="shared" si="1"/>
        <v>246</v>
      </c>
      <c r="L12" s="35">
        <v>114</v>
      </c>
      <c r="M12" s="37">
        <f t="shared" si="2"/>
        <v>89.763779527559052</v>
      </c>
      <c r="N12" s="35">
        <v>114</v>
      </c>
      <c r="O12" s="37">
        <f t="shared" si="3"/>
        <v>95.798319327731093</v>
      </c>
      <c r="P12" s="35">
        <f t="shared" si="4"/>
        <v>228</v>
      </c>
      <c r="Q12" s="37">
        <f t="shared" si="5"/>
        <v>92.682926829268297</v>
      </c>
      <c r="R12" s="35">
        <v>82</v>
      </c>
      <c r="S12" s="35">
        <v>79</v>
      </c>
      <c r="T12" s="35">
        <f t="shared" si="6"/>
        <v>161</v>
      </c>
      <c r="U12" s="35">
        <v>8</v>
      </c>
      <c r="V12" s="37">
        <f t="shared" ref="V12:V18" si="10">U12/R12*100</f>
        <v>9.7560975609756095</v>
      </c>
      <c r="W12" s="35">
        <v>11</v>
      </c>
      <c r="X12" s="37">
        <f t="shared" si="7"/>
        <v>13.924050632911392</v>
      </c>
      <c r="Y12" s="35">
        <f t="shared" ref="Y12:Y18" si="11">SUM(U12,W12)</f>
        <v>19</v>
      </c>
      <c r="Z12" s="37">
        <f t="shared" si="8"/>
        <v>11.801242236024844</v>
      </c>
    </row>
    <row r="13" spans="1:39" ht="35.1" customHeight="1" x14ac:dyDescent="0.2">
      <c r="A13" s="27">
        <f>'[1]9'!A13</f>
        <v>5</v>
      </c>
      <c r="B13" s="28" t="str">
        <f>'[1]9'!B13</f>
        <v>SINGKAWANG TENGAH</v>
      </c>
      <c r="C13" s="28" t="str">
        <f>'[1]9'!C13</f>
        <v>SINGKAWANG TENGAH I</v>
      </c>
      <c r="D13" s="29">
        <v>12</v>
      </c>
      <c r="E13" s="29">
        <v>12</v>
      </c>
      <c r="F13" s="30">
        <f t="shared" si="9"/>
        <v>100</v>
      </c>
      <c r="G13" s="29">
        <v>12</v>
      </c>
      <c r="H13" s="30">
        <f t="shared" si="0"/>
        <v>100</v>
      </c>
      <c r="I13" s="29">
        <v>340</v>
      </c>
      <c r="J13" s="29">
        <v>314</v>
      </c>
      <c r="K13" s="29">
        <f t="shared" si="1"/>
        <v>654</v>
      </c>
      <c r="L13" s="29">
        <v>330</v>
      </c>
      <c r="M13" s="31">
        <f t="shared" si="2"/>
        <v>97.058823529411768</v>
      </c>
      <c r="N13" s="29">
        <v>301</v>
      </c>
      <c r="O13" s="31">
        <f t="shared" si="3"/>
        <v>95.859872611464965</v>
      </c>
      <c r="P13" s="29">
        <f t="shared" si="4"/>
        <v>631</v>
      </c>
      <c r="Q13" s="31">
        <f t="shared" si="5"/>
        <v>96.483180428134546</v>
      </c>
      <c r="R13" s="29">
        <v>44</v>
      </c>
      <c r="S13" s="29">
        <v>32</v>
      </c>
      <c r="T13" s="29">
        <f t="shared" si="6"/>
        <v>76</v>
      </c>
      <c r="U13" s="29">
        <v>4</v>
      </c>
      <c r="V13" s="31">
        <f>U13/R13*100</f>
        <v>9.0909090909090917</v>
      </c>
      <c r="W13" s="29">
        <v>10</v>
      </c>
      <c r="X13" s="31">
        <f t="shared" si="7"/>
        <v>31.25</v>
      </c>
      <c r="Y13" s="29">
        <f t="shared" si="11"/>
        <v>14</v>
      </c>
      <c r="Z13" s="31">
        <f t="shared" si="8"/>
        <v>18.421052631578945</v>
      </c>
    </row>
    <row r="14" spans="1:39" ht="35.1" customHeight="1" x14ac:dyDescent="0.2">
      <c r="A14" s="27">
        <f>'[1]9'!A14</f>
        <v>6</v>
      </c>
      <c r="B14" s="28" t="str">
        <f>'[1]9'!B14</f>
        <v>SINGKAWANG TENGAH</v>
      </c>
      <c r="C14" s="28" t="str">
        <f>'[1]9'!C14</f>
        <v>SINGKAWANG TENGAH II</v>
      </c>
      <c r="D14" s="29">
        <v>12</v>
      </c>
      <c r="E14" s="29">
        <v>12</v>
      </c>
      <c r="F14" s="30">
        <f t="shared" si="9"/>
        <v>100</v>
      </c>
      <c r="G14" s="29">
        <v>12</v>
      </c>
      <c r="H14" s="30">
        <f t="shared" si="0"/>
        <v>100</v>
      </c>
      <c r="I14" s="29">
        <v>338</v>
      </c>
      <c r="J14" s="29">
        <v>300</v>
      </c>
      <c r="K14" s="29">
        <f t="shared" si="1"/>
        <v>638</v>
      </c>
      <c r="L14" s="29">
        <v>338</v>
      </c>
      <c r="M14" s="32">
        <f t="shared" si="2"/>
        <v>100</v>
      </c>
      <c r="N14" s="29">
        <v>300</v>
      </c>
      <c r="O14" s="32">
        <f t="shared" si="3"/>
        <v>100</v>
      </c>
      <c r="P14" s="29">
        <f t="shared" si="4"/>
        <v>638</v>
      </c>
      <c r="Q14" s="32">
        <f t="shared" si="5"/>
        <v>100</v>
      </c>
      <c r="R14" s="29">
        <v>27</v>
      </c>
      <c r="S14" s="29">
        <v>14</v>
      </c>
      <c r="T14" s="29">
        <f t="shared" si="6"/>
        <v>41</v>
      </c>
      <c r="U14" s="29">
        <v>27</v>
      </c>
      <c r="V14" s="32">
        <f t="shared" si="10"/>
        <v>100</v>
      </c>
      <c r="W14" s="29">
        <v>14</v>
      </c>
      <c r="X14" s="32">
        <f t="shared" si="7"/>
        <v>100</v>
      </c>
      <c r="Y14" s="29">
        <f t="shared" si="11"/>
        <v>41</v>
      </c>
      <c r="Z14" s="32">
        <f t="shared" si="8"/>
        <v>100</v>
      </c>
    </row>
    <row r="15" spans="1:39" ht="35.1" customHeight="1" x14ac:dyDescent="0.2">
      <c r="A15" s="33">
        <f>'[1]9'!A15</f>
        <v>7</v>
      </c>
      <c r="B15" s="34" t="str">
        <f>'[1]9'!B15</f>
        <v>SINGKAWANG TIMUR</v>
      </c>
      <c r="C15" s="34" t="str">
        <f>'[1]9'!C15</f>
        <v>SINGKAWANG TIMUR I</v>
      </c>
      <c r="D15" s="35">
        <v>9</v>
      </c>
      <c r="E15" s="35">
        <v>9</v>
      </c>
      <c r="F15" s="36">
        <f t="shared" si="9"/>
        <v>100</v>
      </c>
      <c r="G15" s="35">
        <v>9</v>
      </c>
      <c r="H15" s="36">
        <f>G15/D15*100</f>
        <v>100</v>
      </c>
      <c r="I15" s="35">
        <v>954</v>
      </c>
      <c r="J15" s="35">
        <v>825</v>
      </c>
      <c r="K15" s="35">
        <f t="shared" si="1"/>
        <v>1779</v>
      </c>
      <c r="L15" s="35">
        <v>166</v>
      </c>
      <c r="M15" s="37">
        <f t="shared" si="2"/>
        <v>17.40041928721174</v>
      </c>
      <c r="N15" s="35">
        <v>142</v>
      </c>
      <c r="O15" s="37">
        <f t="shared" si="3"/>
        <v>17.212121212121211</v>
      </c>
      <c r="P15" s="35">
        <f t="shared" si="4"/>
        <v>308</v>
      </c>
      <c r="Q15" s="37">
        <f t="shared" si="5"/>
        <v>17.313097245643618</v>
      </c>
      <c r="R15" s="35">
        <v>157</v>
      </c>
      <c r="S15" s="35">
        <v>132</v>
      </c>
      <c r="T15" s="35">
        <f t="shared" si="6"/>
        <v>289</v>
      </c>
      <c r="U15" s="35">
        <v>23</v>
      </c>
      <c r="V15" s="37">
        <f t="shared" si="10"/>
        <v>14.64968152866242</v>
      </c>
      <c r="W15" s="35">
        <v>22</v>
      </c>
      <c r="X15" s="37">
        <f t="shared" si="7"/>
        <v>16.666666666666664</v>
      </c>
      <c r="Y15" s="35">
        <f t="shared" si="11"/>
        <v>45</v>
      </c>
      <c r="Z15" s="37">
        <f t="shared" si="8"/>
        <v>15.570934256055363</v>
      </c>
    </row>
    <row r="16" spans="1:39" ht="35.1" customHeight="1" x14ac:dyDescent="0.2">
      <c r="A16" s="33">
        <f>'[1]9'!A16</f>
        <v>8</v>
      </c>
      <c r="B16" s="34" t="str">
        <f>'[1]9'!B16</f>
        <v>SINGKAWANG TIMUR</v>
      </c>
      <c r="C16" s="34" t="str">
        <f>'[1]9'!C16</f>
        <v>SINGKAWANG TIMUR II</v>
      </c>
      <c r="D16" s="35">
        <v>6</v>
      </c>
      <c r="E16" s="35">
        <v>6</v>
      </c>
      <c r="F16" s="36">
        <f t="shared" si="9"/>
        <v>100</v>
      </c>
      <c r="G16" s="35">
        <v>6</v>
      </c>
      <c r="H16" s="36">
        <f t="shared" si="0"/>
        <v>100</v>
      </c>
      <c r="I16" s="35">
        <v>120</v>
      </c>
      <c r="J16" s="35">
        <v>106</v>
      </c>
      <c r="K16" s="35">
        <f t="shared" si="1"/>
        <v>226</v>
      </c>
      <c r="L16" s="35">
        <v>114</v>
      </c>
      <c r="M16" s="37">
        <f t="shared" si="2"/>
        <v>95</v>
      </c>
      <c r="N16" s="35">
        <v>102</v>
      </c>
      <c r="O16" s="37">
        <f t="shared" si="3"/>
        <v>96.226415094339629</v>
      </c>
      <c r="P16" s="35">
        <f t="shared" si="4"/>
        <v>216</v>
      </c>
      <c r="Q16" s="37">
        <f t="shared" si="5"/>
        <v>95.575221238938056</v>
      </c>
      <c r="R16" s="35">
        <v>112</v>
      </c>
      <c r="S16" s="35">
        <v>100</v>
      </c>
      <c r="T16" s="35">
        <f t="shared" si="6"/>
        <v>212</v>
      </c>
      <c r="U16" s="35">
        <v>14</v>
      </c>
      <c r="V16" s="37">
        <f t="shared" si="10"/>
        <v>12.5</v>
      </c>
      <c r="W16" s="35">
        <v>15</v>
      </c>
      <c r="X16" s="37">
        <f t="shared" si="7"/>
        <v>15</v>
      </c>
      <c r="Y16" s="35">
        <f t="shared" si="11"/>
        <v>29</v>
      </c>
      <c r="Z16" s="37">
        <f t="shared" si="8"/>
        <v>13.679245283018867</v>
      </c>
    </row>
    <row r="17" spans="1:26" ht="35.1" customHeight="1" x14ac:dyDescent="0.2">
      <c r="A17" s="27">
        <f>'[1]9'!A17</f>
        <v>9</v>
      </c>
      <c r="B17" s="28" t="str">
        <f>'[1]9'!B17</f>
        <v>SINGKAWANG BARAT</v>
      </c>
      <c r="C17" s="28" t="str">
        <f>'[1]9'!C17</f>
        <v>SINGKAWANG BARAT I</v>
      </c>
      <c r="D17" s="29">
        <v>7</v>
      </c>
      <c r="E17" s="29">
        <v>7</v>
      </c>
      <c r="F17" s="30">
        <f t="shared" si="9"/>
        <v>100</v>
      </c>
      <c r="G17" s="29">
        <v>7</v>
      </c>
      <c r="H17" s="30">
        <f t="shared" si="0"/>
        <v>100</v>
      </c>
      <c r="I17" s="29">
        <v>172</v>
      </c>
      <c r="J17" s="29">
        <v>154</v>
      </c>
      <c r="K17" s="29">
        <f t="shared" si="1"/>
        <v>326</v>
      </c>
      <c r="L17" s="29">
        <v>168</v>
      </c>
      <c r="M17" s="31">
        <f t="shared" si="2"/>
        <v>97.674418604651152</v>
      </c>
      <c r="N17" s="29">
        <v>152</v>
      </c>
      <c r="O17" s="31">
        <f t="shared" si="3"/>
        <v>98.701298701298697</v>
      </c>
      <c r="P17" s="29">
        <f t="shared" si="4"/>
        <v>320</v>
      </c>
      <c r="Q17" s="31">
        <f t="shared" si="5"/>
        <v>98.159509202453989</v>
      </c>
      <c r="R17" s="29">
        <v>8</v>
      </c>
      <c r="S17" s="29">
        <v>10</v>
      </c>
      <c r="T17" s="29">
        <f t="shared" si="6"/>
        <v>18</v>
      </c>
      <c r="U17" s="29">
        <v>0</v>
      </c>
      <c r="V17" s="32">
        <f t="shared" si="10"/>
        <v>0</v>
      </c>
      <c r="W17" s="29">
        <v>0</v>
      </c>
      <c r="X17" s="32">
        <f t="shared" si="7"/>
        <v>0</v>
      </c>
      <c r="Y17" s="29">
        <f t="shared" si="11"/>
        <v>0</v>
      </c>
      <c r="Z17" s="32">
        <f t="shared" si="8"/>
        <v>0</v>
      </c>
    </row>
    <row r="18" spans="1:26" ht="35.1" customHeight="1" x14ac:dyDescent="0.2">
      <c r="A18" s="27">
        <f>'[1]9'!A18</f>
        <v>10</v>
      </c>
      <c r="B18" s="28" t="str">
        <f>'[1]9'!B18</f>
        <v>SINGKAWANG BARAT</v>
      </c>
      <c r="C18" s="28" t="str">
        <f>'[1]9'!C18</f>
        <v>SINGKAWANG BARAT II</v>
      </c>
      <c r="D18" s="29">
        <v>19</v>
      </c>
      <c r="E18" s="29">
        <v>3</v>
      </c>
      <c r="F18" s="40">
        <f t="shared" si="9"/>
        <v>15.789473684210526</v>
      </c>
      <c r="G18" s="29">
        <v>19</v>
      </c>
      <c r="H18" s="30">
        <f t="shared" si="0"/>
        <v>100</v>
      </c>
      <c r="I18" s="29">
        <v>468</v>
      </c>
      <c r="J18" s="29">
        <v>517</v>
      </c>
      <c r="K18" s="29">
        <f t="shared" si="1"/>
        <v>985</v>
      </c>
      <c r="L18" s="29">
        <v>465</v>
      </c>
      <c r="M18" s="31">
        <f t="shared" si="2"/>
        <v>99.358974358974365</v>
      </c>
      <c r="N18" s="29">
        <v>517</v>
      </c>
      <c r="O18" s="32">
        <f t="shared" si="3"/>
        <v>100</v>
      </c>
      <c r="P18" s="29">
        <f t="shared" si="4"/>
        <v>982</v>
      </c>
      <c r="Q18" s="31">
        <f t="shared" si="5"/>
        <v>99.695431472081225</v>
      </c>
      <c r="R18" s="29">
        <v>465</v>
      </c>
      <c r="S18" s="29">
        <v>517</v>
      </c>
      <c r="T18" s="29">
        <f t="shared" si="6"/>
        <v>982</v>
      </c>
      <c r="U18" s="29">
        <v>88</v>
      </c>
      <c r="V18" s="31">
        <f t="shared" si="10"/>
        <v>18.9247311827957</v>
      </c>
      <c r="W18" s="29">
        <v>66</v>
      </c>
      <c r="X18" s="31">
        <f t="shared" si="7"/>
        <v>12.76595744680851</v>
      </c>
      <c r="Y18" s="29">
        <f t="shared" si="11"/>
        <v>154</v>
      </c>
      <c r="Z18" s="31">
        <f t="shared" si="8"/>
        <v>15.682281059063136</v>
      </c>
    </row>
    <row r="19" spans="1:26" ht="35.1" customHeight="1" x14ac:dyDescent="0.2">
      <c r="A19" s="41" t="s">
        <v>17</v>
      </c>
      <c r="B19" s="42"/>
      <c r="C19" s="43"/>
      <c r="D19" s="44">
        <f>SUM(D9:D18)</f>
        <v>108</v>
      </c>
      <c r="E19" s="44">
        <f>SUM(E9:E18)</f>
        <v>92</v>
      </c>
      <c r="F19" s="45">
        <f>E19/D19*100</f>
        <v>85.18518518518519</v>
      </c>
      <c r="G19" s="44">
        <f>SUM(G9:G18)</f>
        <v>107</v>
      </c>
      <c r="H19" s="45">
        <f>G19/D19*100</f>
        <v>99.074074074074076</v>
      </c>
      <c r="I19" s="44">
        <f>SUM(I9:I18)</f>
        <v>4141</v>
      </c>
      <c r="J19" s="44">
        <f>SUM(J9:J18)</f>
        <v>3804</v>
      </c>
      <c r="K19" s="44">
        <f>SUM(K9:K18)</f>
        <v>7945</v>
      </c>
      <c r="L19" s="44">
        <f>SUM(L9:L18)</f>
        <v>2487</v>
      </c>
      <c r="M19" s="46">
        <f>L19/I19*100</f>
        <v>60.057957015213717</v>
      </c>
      <c r="N19" s="44">
        <f>SUM(N9:N18)</f>
        <v>2326</v>
      </c>
      <c r="O19" s="46">
        <f>N19/J19*100</f>
        <v>61.146161934805463</v>
      </c>
      <c r="P19" s="44">
        <f>SUM(P9:P18)</f>
        <v>4813</v>
      </c>
      <c r="Q19" s="46">
        <f>P19/K19*100</f>
        <v>60.57898049087477</v>
      </c>
      <c r="R19" s="44">
        <f>SUM(R9:R18)</f>
        <v>1579</v>
      </c>
      <c r="S19" s="44">
        <f>SUM(S9:S18)</f>
        <v>1474</v>
      </c>
      <c r="T19" s="44">
        <f>SUM(T9:T18)</f>
        <v>3053</v>
      </c>
      <c r="U19" s="44">
        <f>SUM(U9:U18)</f>
        <v>274</v>
      </c>
      <c r="V19" s="46">
        <f>U19/R19*100</f>
        <v>17.352754908169725</v>
      </c>
      <c r="W19" s="44">
        <f>SUM(W9:W18)</f>
        <v>282</v>
      </c>
      <c r="X19" s="46">
        <f>W19/S19*100</f>
        <v>19.131614654002714</v>
      </c>
      <c r="Y19" s="44">
        <f>SUM(Y9:Y18)</f>
        <v>556</v>
      </c>
      <c r="Z19" s="46">
        <f>Y19/T19*100</f>
        <v>18.211595152309204</v>
      </c>
    </row>
  </sheetData>
  <mergeCells count="17">
    <mergeCell ref="A19:B19"/>
    <mergeCell ref="G6:G7"/>
    <mergeCell ref="H6:H7"/>
    <mergeCell ref="I6:K6"/>
    <mergeCell ref="L6:Q6"/>
    <mergeCell ref="R6:T6"/>
    <mergeCell ref="U6:Z6"/>
    <mergeCell ref="A1:Z1"/>
    <mergeCell ref="A2:Z2"/>
    <mergeCell ref="A3:Z3"/>
    <mergeCell ref="A5:A7"/>
    <mergeCell ref="B5:B7"/>
    <mergeCell ref="C5:C7"/>
    <mergeCell ref="D5:Z5"/>
    <mergeCell ref="D6:D7"/>
    <mergeCell ref="E6:E7"/>
    <mergeCell ref="F6:F7"/>
  </mergeCells>
  <printOptions horizontalCentered="1"/>
  <pageMargins left="0.19685039370078741" right="0.19685039370078741" top="0.78740157480314965" bottom="0.19685039370078741" header="0" footer="0"/>
  <pageSetup paperSize="9" scale="58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dcterms:created xsi:type="dcterms:W3CDTF">2021-02-24T07:21:48Z</dcterms:created>
  <dcterms:modified xsi:type="dcterms:W3CDTF">2021-02-24T07:22:40Z</dcterms:modified>
</cp:coreProperties>
</file>