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/>
  </bookViews>
  <sheets>
    <sheet name="53" sheetId="1" r:id="rId1"/>
  </sheets>
  <externalReferences>
    <externalReference r:id="rId2"/>
  </externalReferences>
  <definedNames>
    <definedName name="_xlnm.Print_Area" localSheetId="0">'53'!$A$1:$T$23</definedName>
  </definedNames>
  <calcPr calcId="144525"/>
</workbook>
</file>

<file path=xl/calcChain.xml><?xml version="1.0" encoding="utf-8"?>
<calcChain xmlns="http://schemas.openxmlformats.org/spreadsheetml/2006/main">
  <c r="S20" i="1" l="1"/>
  <c r="R20" i="1"/>
  <c r="M20" i="1"/>
  <c r="L20" i="1"/>
  <c r="K20" i="1"/>
  <c r="J20" i="1"/>
  <c r="G20" i="1"/>
  <c r="F20" i="1"/>
  <c r="T19" i="1"/>
  <c r="O19" i="1"/>
  <c r="N19" i="1"/>
  <c r="P19" i="1" s="1"/>
  <c r="H19" i="1"/>
  <c r="E19" i="1"/>
  <c r="I19" i="1" s="1"/>
  <c r="D19" i="1"/>
  <c r="B19" i="1"/>
  <c r="A19" i="1"/>
  <c r="T18" i="1"/>
  <c r="O18" i="1"/>
  <c r="N18" i="1"/>
  <c r="P18" i="1" s="1"/>
  <c r="H18" i="1"/>
  <c r="E18" i="1"/>
  <c r="I18" i="1" s="1"/>
  <c r="D18" i="1"/>
  <c r="B18" i="1"/>
  <c r="A18" i="1"/>
  <c r="T17" i="1"/>
  <c r="O17" i="1"/>
  <c r="N17" i="1"/>
  <c r="P17" i="1" s="1"/>
  <c r="H17" i="1"/>
  <c r="E17" i="1"/>
  <c r="I17" i="1" s="1"/>
  <c r="D17" i="1"/>
  <c r="B17" i="1"/>
  <c r="A17" i="1"/>
  <c r="T16" i="1"/>
  <c r="O16" i="1"/>
  <c r="N16" i="1"/>
  <c r="P16" i="1" s="1"/>
  <c r="H16" i="1"/>
  <c r="E16" i="1"/>
  <c r="I16" i="1" s="1"/>
  <c r="D16" i="1"/>
  <c r="B16" i="1"/>
  <c r="A16" i="1"/>
  <c r="T15" i="1"/>
  <c r="O15" i="1"/>
  <c r="N15" i="1"/>
  <c r="P15" i="1" s="1"/>
  <c r="H15" i="1"/>
  <c r="E15" i="1"/>
  <c r="I15" i="1" s="1"/>
  <c r="D15" i="1"/>
  <c r="B15" i="1"/>
  <c r="A15" i="1"/>
  <c r="T14" i="1"/>
  <c r="O14" i="1"/>
  <c r="N14" i="1"/>
  <c r="P14" i="1" s="1"/>
  <c r="H14" i="1"/>
  <c r="E14" i="1"/>
  <c r="I14" i="1" s="1"/>
  <c r="D14" i="1"/>
  <c r="B14" i="1"/>
  <c r="A14" i="1"/>
  <c r="T13" i="1"/>
  <c r="O13" i="1"/>
  <c r="N13" i="1"/>
  <c r="P13" i="1" s="1"/>
  <c r="H13" i="1"/>
  <c r="E13" i="1"/>
  <c r="I13" i="1" s="1"/>
  <c r="D13" i="1"/>
  <c r="B13" i="1"/>
  <c r="A13" i="1"/>
  <c r="T12" i="1"/>
  <c r="O12" i="1"/>
  <c r="N12" i="1"/>
  <c r="P12" i="1" s="1"/>
  <c r="H12" i="1"/>
  <c r="E12" i="1"/>
  <c r="I12" i="1" s="1"/>
  <c r="D12" i="1"/>
  <c r="B12" i="1"/>
  <c r="A12" i="1"/>
  <c r="T11" i="1"/>
  <c r="O11" i="1"/>
  <c r="N11" i="1"/>
  <c r="P11" i="1" s="1"/>
  <c r="H11" i="1"/>
  <c r="E11" i="1"/>
  <c r="I11" i="1" s="1"/>
  <c r="D11" i="1"/>
  <c r="B11" i="1"/>
  <c r="A11" i="1"/>
  <c r="T10" i="1"/>
  <c r="T20" i="1" s="1"/>
  <c r="O10" i="1"/>
  <c r="O20" i="1" s="1"/>
  <c r="N10" i="1"/>
  <c r="N20" i="1" s="1"/>
  <c r="H10" i="1"/>
  <c r="H22" i="1" s="1"/>
  <c r="H23" i="1" s="1"/>
  <c r="E10" i="1"/>
  <c r="I10" i="1" s="1"/>
  <c r="I20" i="1" s="1"/>
  <c r="D10" i="1"/>
  <c r="B10" i="1"/>
  <c r="A10" i="1"/>
  <c r="A3" i="1"/>
  <c r="A2" i="1"/>
  <c r="H20" i="1" l="1"/>
  <c r="Q11" i="1"/>
  <c r="Q12" i="1"/>
  <c r="Q13" i="1"/>
  <c r="Q14" i="1"/>
  <c r="Q15" i="1"/>
  <c r="Q16" i="1"/>
  <c r="Q17" i="1"/>
  <c r="Q18" i="1"/>
  <c r="Q19" i="1"/>
  <c r="P10" i="1"/>
  <c r="E20" i="1"/>
  <c r="P20" i="1" l="1"/>
  <c r="Q20" i="1" s="1"/>
  <c r="Q10" i="1"/>
</calcChain>
</file>

<file path=xl/comments1.xml><?xml version="1.0" encoding="utf-8"?>
<comments xmlns="http://schemas.openxmlformats.org/spreadsheetml/2006/main">
  <authors>
    <author>user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<sst xmlns="http://schemas.openxmlformats.org/spreadsheetml/2006/main" count="31" uniqueCount="24">
  <si>
    <t>PENEMUAN KASUS PNEUMONIA BALITA MENURUT JENIS KELAMIN, KECAMATAN, DAN PUSKESMAS</t>
  </si>
  <si>
    <t>NO</t>
  </si>
  <si>
    <t>KECAMATAN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</si>
  <si>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</si>
  <si>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</si>
  <si>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</si>
  <si>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</si>
  <si>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</si>
  <si>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</si>
  <si>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</si>
  <si>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</si>
  <si>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</si>
  <si>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</si>
  <si>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</si>
  <si>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</si>
  <si>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</si>
  <si>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</si>
  <si>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</si>
  <si>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</si>
  <si>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 xml:space="preserve"> 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</si>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</sst>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1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3" fontId="1" fillId="2" borderId="4" xfId="2" applyNumberFormat="1" applyFont="1" applyFill="1" applyBorder="1" applyAlignment="1">
      <alignment horizontal="right" vertical="center" indent="1"/>
    </xf>
    <xf numFmtId="1" fontId="1" fillId="2" borderId="4" xfId="1" applyNumberFormat="1" applyFont="1" applyFill="1" applyBorder="1" applyAlignment="1">
      <alignment horizontal="right" vertical="center" indent="1"/>
    </xf>
    <xf numFmtId="164" fontId="1" fillId="2" borderId="4" xfId="2" applyNumberFormat="1" applyFont="1" applyFill="1" applyBorder="1" applyAlignment="1">
      <alignment horizontal="right" vertical="center" indent="1"/>
    </xf>
    <xf numFmtId="2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3" fontId="1" fillId="0" borderId="4" xfId="2" applyNumberFormat="1" applyFont="1" applyBorder="1" applyAlignment="1">
      <alignment horizontal="right" vertical="center" indent="1"/>
    </xf>
    <xf numFmtId="1" fontId="1" fillId="0" borderId="4" xfId="1" applyNumberFormat="1" applyFont="1" applyBorder="1" applyAlignment="1">
      <alignment horizontal="right" vertical="center" indent="1"/>
    </xf>
    <xf numFmtId="164" fontId="1" fillId="0" borderId="4" xfId="2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6" fillId="0" borderId="4" xfId="2" applyNumberFormat="1" applyFont="1" applyBorder="1" applyAlignment="1">
      <alignment horizontal="right" vertical="center" indent="1"/>
    </xf>
    <xf numFmtId="1" fontId="6" fillId="0" borderId="4" xfId="2" applyNumberFormat="1" applyFont="1" applyBorder="1" applyAlignment="1">
      <alignment horizontal="right" vertical="center" indent="1"/>
    </xf>
    <xf numFmtId="2" fontId="6" fillId="0" borderId="4" xfId="2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" fontId="6" fillId="0" borderId="4" xfId="2" applyNumberFormat="1" applyFont="1" applyBorder="1" applyAlignment="1">
      <alignment horizontal="right" vertical="center" indent="1"/>
    </xf>
    <xf numFmtId="3" fontId="6" fillId="3" borderId="7" xfId="2" applyNumberFormat="1" applyFont="1" applyFill="1" applyBorder="1" applyAlignment="1">
      <alignment horizontal="right" vertical="center" indent="1"/>
    </xf>
    <xf numFmtId="164" fontId="6" fillId="3" borderId="4" xfId="2" applyNumberFormat="1" applyFont="1" applyFill="1" applyBorder="1" applyAlignment="1">
      <alignment horizontal="right" vertical="center" indent="1"/>
    </xf>
    <xf numFmtId="164" fontId="6" fillId="3" borderId="7" xfId="2" applyNumberFormat="1" applyFont="1" applyFill="1" applyBorder="1" applyAlignment="1">
      <alignment horizontal="right" vertical="center" indent="1"/>
    </xf>
    <xf numFmtId="3" fontId="6" fillId="3" borderId="3" xfId="2" applyNumberFormat="1" applyFont="1" applyFill="1" applyBorder="1" applyAlignment="1">
      <alignment horizontal="right" vertical="center" indent="1"/>
    </xf>
    <xf numFmtId="0" fontId="6" fillId="0" borderId="7" xfId="2" applyNumberFormat="1" applyFont="1" applyBorder="1" applyAlignment="1">
      <alignment vertical="center"/>
    </xf>
    <xf numFmtId="1" fontId="6" fillId="0" borderId="7" xfId="2" applyNumberFormat="1" applyFont="1" applyBorder="1" applyAlignment="1">
      <alignment vertical="center"/>
    </xf>
    <xf numFmtId="3" fontId="6" fillId="0" borderId="4" xfId="2" applyNumberFormat="1" applyFont="1" applyBorder="1" applyAlignment="1">
      <alignment horizontal="center" vertical="center"/>
    </xf>
    <xf numFmtId="0" fontId="6" fillId="3" borderId="7" xfId="2" applyNumberFormat="1" applyFont="1" applyFill="1" applyBorder="1" applyAlignment="1">
      <alignment vertical="center"/>
    </xf>
    <xf numFmtId="165" fontId="6" fillId="3" borderId="7" xfId="2" applyNumberFormat="1" applyFont="1" applyFill="1" applyBorder="1" applyAlignment="1">
      <alignment vertical="center"/>
    </xf>
    <xf numFmtId="0" fontId="6" fillId="3" borderId="3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2" applyNumberFormat="1" applyFont="1" applyBorder="1" applyAlignment="1">
      <alignment vertical="center"/>
    </xf>
    <xf numFmtId="1" fontId="6" fillId="0" borderId="6" xfId="2" applyNumberFormat="1" applyFont="1" applyBorder="1" applyAlignment="1">
      <alignment vertical="center"/>
    </xf>
    <xf numFmtId="9" fontId="6" fillId="0" borderId="4" xfId="2" applyNumberFormat="1" applyFont="1" applyBorder="1" applyAlignment="1">
      <alignment horizontal="center" vertical="center"/>
    </xf>
    <xf numFmtId="0" fontId="6" fillId="3" borderId="6" xfId="2" applyNumberFormat="1" applyFont="1" applyFill="1" applyBorder="1" applyAlignment="1">
      <alignment vertical="center"/>
    </xf>
    <xf numFmtId="165" fontId="6" fillId="3" borderId="6" xfId="2" applyNumberFormat="1" applyFont="1" applyFill="1" applyBorder="1" applyAlignment="1">
      <alignment vertical="center"/>
    </xf>
    <xf numFmtId="0" fontId="6" fillId="3" borderId="15" xfId="2" applyNumberFormat="1" applyFont="1" applyFill="1" applyBorder="1" applyAlignment="1">
      <alignment vertical="center"/>
    </xf>
  </cellXfs>
  <cellStyles count="34">
    <cellStyle name="Comma [0] 2" xfId="3"/>
    <cellStyle name="Comma [0] 2 2" xfId="4"/>
    <cellStyle name="Comma [0] 3" xfId="5"/>
    <cellStyle name="Comma 10" xfId="2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0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 [0] 2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32"/>
    <cellStyle name="Normal 2 2" xfId="3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SINGKAWANG SELATAN</v>
          </cell>
          <cell r="C9" t="str">
            <v>SINGKAWANG SELATAN I</v>
          </cell>
        </row>
        <row r="10">
          <cell r="A10">
            <v>2</v>
          </cell>
          <cell r="B10" t="str">
            <v>SINGKAWANG SELATAN</v>
          </cell>
          <cell r="C10" t="str">
            <v>SINGKAWANG SELATAN II</v>
          </cell>
        </row>
        <row r="11">
          <cell r="A11">
            <v>3</v>
          </cell>
          <cell r="B11" t="str">
            <v>SINGKAWANG UTARA</v>
          </cell>
          <cell r="C11" t="str">
            <v>SINGKAWANG UTARA I</v>
          </cell>
        </row>
        <row r="12">
          <cell r="A12">
            <v>4</v>
          </cell>
          <cell r="B12" t="str">
            <v>SINGKAWANG UTARA</v>
          </cell>
          <cell r="C12" t="str">
            <v>SINGKAWANG UTARA II</v>
          </cell>
        </row>
        <row r="13">
          <cell r="A13">
            <v>5</v>
          </cell>
          <cell r="B13" t="str">
            <v>SINGKAWANG TENGAH</v>
          </cell>
          <cell r="C13" t="str">
            <v>SINGKAWANG TENGAH I</v>
          </cell>
        </row>
        <row r="14">
          <cell r="A14">
            <v>6</v>
          </cell>
          <cell r="B14" t="str">
            <v>SINGKAWANG TENGAH</v>
          </cell>
          <cell r="C14" t="str">
            <v>SINGKAWANG TENGAH II</v>
          </cell>
        </row>
        <row r="15">
          <cell r="A15">
            <v>7</v>
          </cell>
          <cell r="B15" t="str">
            <v>SINGKAWANG TIMUR</v>
          </cell>
          <cell r="C15" t="str">
            <v>SINGKAWANG TIMUR I</v>
          </cell>
        </row>
        <row r="16">
          <cell r="A16">
            <v>8</v>
          </cell>
          <cell r="B16" t="str">
            <v>SINGKAWANG TIMUR</v>
          </cell>
          <cell r="C16" t="str">
            <v>SINGKAWANG TIMUR II</v>
          </cell>
        </row>
        <row r="17">
          <cell r="A17">
            <v>9</v>
          </cell>
          <cell r="B17" t="str">
            <v>SINGKAWANG BARAT</v>
          </cell>
          <cell r="C17" t="str">
            <v>SINGKAWANG BARAT I</v>
          </cell>
        </row>
        <row r="18">
          <cell r="A18">
            <v>10</v>
          </cell>
          <cell r="B18" t="str">
            <v>SINGKAWANG BARAT</v>
          </cell>
          <cell r="C18" t="str">
            <v>SINGKAWANG BARAT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3179</v>
          </cell>
        </row>
        <row r="12">
          <cell r="F12">
            <v>1742</v>
          </cell>
        </row>
        <row r="13">
          <cell r="F13">
            <v>1405</v>
          </cell>
        </row>
        <row r="14">
          <cell r="F14">
            <v>1199</v>
          </cell>
        </row>
        <row r="15">
          <cell r="F15">
            <v>3054</v>
          </cell>
        </row>
        <row r="16">
          <cell r="F16">
            <v>3692</v>
          </cell>
        </row>
        <row r="17">
          <cell r="F17">
            <v>1233</v>
          </cell>
        </row>
        <row r="18">
          <cell r="F18">
            <v>843</v>
          </cell>
        </row>
        <row r="19">
          <cell r="F19">
            <v>2139</v>
          </cell>
        </row>
        <row r="20">
          <cell r="F20">
            <v>3412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23"/>
  <sheetViews>
    <sheetView tabSelected="1" view="pageBreakPreview" zoomScale="60" zoomScaleNormal="73" workbookViewId="0">
      <selection sqref="A1:XFD2"/>
    </sheetView>
  </sheetViews>
  <sheetFormatPr defaultColWidth="9.140625" defaultRowHeight="15" x14ac:dyDescent="0.2"/>
  <cols>
    <col min="1" max="1" width="13.7109375" style="1" customWidth="1"/>
    <col min="2" max="3" width="13.5703125" style="1" customWidth="1"/>
    <col min="4" max="4" width="28.140625" style="1" customWidth="1"/>
    <col min="5" max="5" width="14" style="1" customWidth="1"/>
    <col min="6" max="6" width="17.42578125" style="1" customWidth="1"/>
    <col min="7" max="7" width="21.7109375" style="1" customWidth="1"/>
    <col min="8" max="8" width="19.42578125" style="1" customWidth="1"/>
    <col min="9" max="9" width="13.42578125" style="1" customWidth="1"/>
    <col min="10" max="20" width="9.140625" style="1" customWidth="1"/>
    <col min="21" max="16384" width="9.140625" style="1"/>
  </cols>
  <sheetData>
    <row r="1" spans="1:25" s="3" customFormat="1" ht="16.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s="3" customFormat="1" ht="16.5" x14ac:dyDescent="0.2">
      <c r="A2" s="2" t="str">
        <f>'[1]1'!A5</f>
        <v>KOTA SINGKAWANG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5" s="3" customFormat="1" ht="16.5" x14ac:dyDescent="0.2">
      <c r="A3" s="2" t="str">
        <f>'[1]1'!A6</f>
        <v>TAHUN 2019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" x14ac:dyDescent="0.2">
      <c r="A4" s="4"/>
      <c r="B4" s="4"/>
      <c r="C4" s="4"/>
      <c r="D4" s="4"/>
      <c r="E4" s="4"/>
      <c r="F4" s="5"/>
      <c r="G4" s="5"/>
      <c r="H4" s="5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5" ht="29.25" customHeight="1" x14ac:dyDescent="0.2">
      <c r="A5" s="6" t="s">
        <v>1</v>
      </c>
      <c r="B5" s="7" t="s">
        <v>2</v>
      </c>
      <c r="C5" s="8"/>
      <c r="D5" s="6" t="s">
        <v>3</v>
      </c>
      <c r="E5" s="9" t="s">
        <v>4</v>
      </c>
      <c r="F5" s="10" t="s">
        <v>5</v>
      </c>
      <c r="G5" s="10"/>
      <c r="H5" s="10"/>
      <c r="I5" s="9" t="s">
        <v>6</v>
      </c>
      <c r="J5" s="11" t="s">
        <v>7</v>
      </c>
      <c r="K5" s="12"/>
      <c r="L5" s="12"/>
      <c r="M5" s="12"/>
      <c r="N5" s="12"/>
      <c r="O5" s="12"/>
      <c r="P5" s="12"/>
      <c r="Q5" s="12"/>
      <c r="R5" s="13" t="s">
        <v>8</v>
      </c>
      <c r="S5" s="14"/>
      <c r="T5" s="15"/>
    </row>
    <row r="6" spans="1:25" ht="17.25" customHeight="1" x14ac:dyDescent="0.2">
      <c r="A6" s="16"/>
      <c r="B6" s="17"/>
      <c r="C6" s="18"/>
      <c r="D6" s="16"/>
      <c r="E6" s="19"/>
      <c r="F6" s="19" t="s">
        <v>9</v>
      </c>
      <c r="G6" s="20" t="s">
        <v>10</v>
      </c>
      <c r="H6" s="9" t="s">
        <v>11</v>
      </c>
      <c r="I6" s="19"/>
      <c r="J6" s="13" t="s">
        <v>12</v>
      </c>
      <c r="K6" s="15"/>
      <c r="L6" s="13" t="s">
        <v>13</v>
      </c>
      <c r="M6" s="15"/>
      <c r="N6" s="13" t="s">
        <v>14</v>
      </c>
      <c r="O6" s="14"/>
      <c r="P6" s="15"/>
      <c r="Q6" s="13" t="s">
        <v>15</v>
      </c>
      <c r="R6" s="21"/>
      <c r="S6" s="22"/>
      <c r="T6" s="23"/>
    </row>
    <row r="7" spans="1:25" ht="32.25" customHeight="1" x14ac:dyDescent="0.2">
      <c r="A7" s="16"/>
      <c r="B7" s="17"/>
      <c r="C7" s="18"/>
      <c r="D7" s="16"/>
      <c r="E7" s="19"/>
      <c r="F7" s="19"/>
      <c r="G7" s="20"/>
      <c r="H7" s="19"/>
      <c r="I7" s="19"/>
      <c r="J7" s="24"/>
      <c r="K7" s="25"/>
      <c r="L7" s="24"/>
      <c r="M7" s="25"/>
      <c r="N7" s="24"/>
      <c r="O7" s="26"/>
      <c r="P7" s="25"/>
      <c r="Q7" s="21"/>
      <c r="R7" s="24"/>
      <c r="S7" s="26"/>
      <c r="T7" s="25"/>
    </row>
    <row r="8" spans="1:25" ht="44.25" customHeight="1" x14ac:dyDescent="0.2">
      <c r="A8" s="27"/>
      <c r="B8" s="28"/>
      <c r="C8" s="29"/>
      <c r="D8" s="27"/>
      <c r="E8" s="30"/>
      <c r="F8" s="30"/>
      <c r="G8" s="31"/>
      <c r="H8" s="30"/>
      <c r="I8" s="30"/>
      <c r="J8" s="32" t="s">
        <v>16</v>
      </c>
      <c r="K8" s="32" t="s">
        <v>17</v>
      </c>
      <c r="L8" s="32" t="s">
        <v>16</v>
      </c>
      <c r="M8" s="32" t="s">
        <v>17</v>
      </c>
      <c r="N8" s="32" t="s">
        <v>16</v>
      </c>
      <c r="O8" s="32" t="s">
        <v>17</v>
      </c>
      <c r="P8" s="32" t="s">
        <v>18</v>
      </c>
      <c r="Q8" s="30"/>
      <c r="R8" s="33" t="s">
        <v>16</v>
      </c>
      <c r="S8" s="33" t="s">
        <v>17</v>
      </c>
      <c r="T8" s="33" t="s">
        <v>18</v>
      </c>
      <c r="Y8" s="1" t="s">
        <v>19</v>
      </c>
    </row>
    <row r="9" spans="1:25" x14ac:dyDescent="0.2">
      <c r="A9" s="34">
        <v>1</v>
      </c>
      <c r="B9" s="35">
        <v>2</v>
      </c>
      <c r="C9" s="36"/>
      <c r="D9" s="34">
        <v>3</v>
      </c>
      <c r="E9" s="37">
        <v>4</v>
      </c>
      <c r="F9" s="34">
        <v>5</v>
      </c>
      <c r="G9" s="37">
        <v>6</v>
      </c>
      <c r="H9" s="34">
        <v>7</v>
      </c>
      <c r="I9" s="37">
        <v>8</v>
      </c>
      <c r="J9" s="34">
        <v>9</v>
      </c>
      <c r="K9" s="37">
        <v>10</v>
      </c>
      <c r="L9" s="34">
        <v>11</v>
      </c>
      <c r="M9" s="37">
        <v>12</v>
      </c>
      <c r="N9" s="34">
        <v>13</v>
      </c>
      <c r="O9" s="37">
        <v>14</v>
      </c>
      <c r="P9" s="34">
        <v>15</v>
      </c>
      <c r="Q9" s="37">
        <v>16</v>
      </c>
      <c r="R9" s="34">
        <v>17</v>
      </c>
      <c r="S9" s="37">
        <v>18</v>
      </c>
      <c r="T9" s="34">
        <v>19</v>
      </c>
    </row>
    <row r="10" spans="1:25" ht="39.950000000000003" customHeight="1" x14ac:dyDescent="0.2">
      <c r="A10" s="38">
        <f>'[1]9'!A9</f>
        <v>1</v>
      </c>
      <c r="B10" s="39" t="str">
        <f>'[1]9'!B9</f>
        <v>SINGKAWANG SELATAN</v>
      </c>
      <c r="C10" s="40"/>
      <c r="D10" s="41" t="str">
        <f>'[1]9'!C9</f>
        <v>SINGKAWANG SELATAN I</v>
      </c>
      <c r="E10" s="42">
        <f>'[1]42'!F11</f>
        <v>3179</v>
      </c>
      <c r="F10" s="42">
        <v>525</v>
      </c>
      <c r="G10" s="42">
        <v>525</v>
      </c>
      <c r="H10" s="43">
        <f t="shared" ref="H10:H19" si="0">G10/F10*100</f>
        <v>100</v>
      </c>
      <c r="I10" s="42">
        <f t="shared" ref="I10:I19" si="1">E10*$E$21/100</f>
        <v>67.394800000000004</v>
      </c>
      <c r="J10" s="42">
        <v>18</v>
      </c>
      <c r="K10" s="42">
        <v>11</v>
      </c>
      <c r="L10" s="42">
        <v>0</v>
      </c>
      <c r="M10" s="42">
        <v>1</v>
      </c>
      <c r="N10" s="42">
        <f>J10+L10</f>
        <v>18</v>
      </c>
      <c r="O10" s="42">
        <f>K10+M10</f>
        <v>12</v>
      </c>
      <c r="P10" s="42">
        <f>N10+O10</f>
        <v>30</v>
      </c>
      <c r="Q10" s="44">
        <f t="shared" ref="Q10:Q18" si="2">P10/I10*100</f>
        <v>44.513820057333795</v>
      </c>
      <c r="R10" s="42">
        <v>543</v>
      </c>
      <c r="S10" s="42">
        <v>506</v>
      </c>
      <c r="T10" s="42">
        <f>R10+S10</f>
        <v>1049</v>
      </c>
    </row>
    <row r="11" spans="1:25" ht="39.950000000000003" customHeight="1" x14ac:dyDescent="0.2">
      <c r="A11" s="38">
        <f>'[1]9'!A10</f>
        <v>2</v>
      </c>
      <c r="B11" s="39" t="str">
        <f>'[1]9'!B10</f>
        <v>SINGKAWANG SELATAN</v>
      </c>
      <c r="C11" s="40"/>
      <c r="D11" s="41" t="str">
        <f>'[1]9'!C10</f>
        <v>SINGKAWANG SELATAN II</v>
      </c>
      <c r="E11" s="42">
        <f>'[1]42'!F12</f>
        <v>1742</v>
      </c>
      <c r="F11" s="42">
        <v>1202</v>
      </c>
      <c r="G11" s="42">
        <v>1202</v>
      </c>
      <c r="H11" s="43">
        <f t="shared" si="0"/>
        <v>100</v>
      </c>
      <c r="I11" s="42">
        <f t="shared" si="1"/>
        <v>36.930399999999999</v>
      </c>
      <c r="J11" s="42">
        <v>4</v>
      </c>
      <c r="K11" s="42">
        <v>2</v>
      </c>
      <c r="L11" s="42">
        <v>0</v>
      </c>
      <c r="M11" s="42">
        <v>1</v>
      </c>
      <c r="N11" s="42">
        <f>J11+L11</f>
        <v>4</v>
      </c>
      <c r="O11" s="42">
        <f t="shared" ref="N11:O19" si="3">K11+M11</f>
        <v>3</v>
      </c>
      <c r="P11" s="42">
        <f t="shared" ref="P11:P19" si="4">N11+O11</f>
        <v>7</v>
      </c>
      <c r="Q11" s="44">
        <f t="shared" si="2"/>
        <v>18.954574009488116</v>
      </c>
      <c r="R11" s="42">
        <v>355</v>
      </c>
      <c r="S11" s="42">
        <v>375</v>
      </c>
      <c r="T11" s="42">
        <f t="shared" ref="T11:T19" si="5">R11+S11</f>
        <v>730</v>
      </c>
      <c r="X11" s="45"/>
    </row>
    <row r="12" spans="1:25" ht="39.950000000000003" customHeight="1" x14ac:dyDescent="0.2">
      <c r="A12" s="46">
        <f>'[1]9'!A11</f>
        <v>3</v>
      </c>
      <c r="B12" s="47" t="str">
        <f>'[1]9'!B11</f>
        <v>SINGKAWANG UTARA</v>
      </c>
      <c r="C12" s="48"/>
      <c r="D12" s="49" t="str">
        <f>'[1]9'!C11</f>
        <v>SINGKAWANG UTARA I</v>
      </c>
      <c r="E12" s="50">
        <f>'[1]42'!F13</f>
        <v>1405</v>
      </c>
      <c r="F12" s="50">
        <v>1237</v>
      </c>
      <c r="G12" s="50">
        <v>1237</v>
      </c>
      <c r="H12" s="51">
        <f t="shared" si="0"/>
        <v>100</v>
      </c>
      <c r="I12" s="50">
        <f t="shared" si="1"/>
        <v>29.786000000000005</v>
      </c>
      <c r="J12" s="50">
        <v>15</v>
      </c>
      <c r="K12" s="50">
        <v>3</v>
      </c>
      <c r="L12" s="50">
        <v>2</v>
      </c>
      <c r="M12" s="50">
        <v>0</v>
      </c>
      <c r="N12" s="50">
        <f t="shared" si="3"/>
        <v>17</v>
      </c>
      <c r="O12" s="50">
        <f t="shared" si="3"/>
        <v>3</v>
      </c>
      <c r="P12" s="50">
        <f t="shared" si="4"/>
        <v>20</v>
      </c>
      <c r="Q12" s="52">
        <f t="shared" si="2"/>
        <v>67.145638890754029</v>
      </c>
      <c r="R12" s="50">
        <v>250</v>
      </c>
      <c r="S12" s="50">
        <v>164</v>
      </c>
      <c r="T12" s="50">
        <f t="shared" si="5"/>
        <v>414</v>
      </c>
      <c r="X12" s="45"/>
    </row>
    <row r="13" spans="1:25" ht="39.950000000000003" customHeight="1" x14ac:dyDescent="0.2">
      <c r="A13" s="46">
        <f>'[1]9'!A12</f>
        <v>4</v>
      </c>
      <c r="B13" s="47" t="str">
        <f>'[1]9'!B12</f>
        <v>SINGKAWANG UTARA</v>
      </c>
      <c r="C13" s="48"/>
      <c r="D13" s="49" t="str">
        <f>'[1]9'!C12</f>
        <v>SINGKAWANG UTARA II</v>
      </c>
      <c r="E13" s="50">
        <f>'[1]42'!F14</f>
        <v>1199</v>
      </c>
      <c r="F13" s="50">
        <v>1095</v>
      </c>
      <c r="G13" s="50">
        <v>1095</v>
      </c>
      <c r="H13" s="51">
        <f t="shared" si="0"/>
        <v>100</v>
      </c>
      <c r="I13" s="50">
        <f t="shared" si="1"/>
        <v>25.418800000000001</v>
      </c>
      <c r="J13" s="50">
        <v>10</v>
      </c>
      <c r="K13" s="50">
        <v>5</v>
      </c>
      <c r="L13" s="50">
        <v>0</v>
      </c>
      <c r="M13" s="50">
        <v>0</v>
      </c>
      <c r="N13" s="50">
        <f>J13+L13</f>
        <v>10</v>
      </c>
      <c r="O13" s="50">
        <f t="shared" si="3"/>
        <v>5</v>
      </c>
      <c r="P13" s="50">
        <f t="shared" si="4"/>
        <v>15</v>
      </c>
      <c r="Q13" s="52">
        <f t="shared" si="2"/>
        <v>59.011440351236089</v>
      </c>
      <c r="R13" s="50">
        <v>147</v>
      </c>
      <c r="S13" s="50">
        <v>187</v>
      </c>
      <c r="T13" s="50">
        <f t="shared" si="5"/>
        <v>334</v>
      </c>
      <c r="X13" s="45"/>
    </row>
    <row r="14" spans="1:25" ht="39.950000000000003" customHeight="1" x14ac:dyDescent="0.2">
      <c r="A14" s="38">
        <f>'[1]9'!A13</f>
        <v>5</v>
      </c>
      <c r="B14" s="39" t="str">
        <f>'[1]9'!B13</f>
        <v>SINGKAWANG TENGAH</v>
      </c>
      <c r="C14" s="40"/>
      <c r="D14" s="41" t="str">
        <f>'[1]9'!C13</f>
        <v>SINGKAWANG TENGAH I</v>
      </c>
      <c r="E14" s="42">
        <f>'[1]42'!F15</f>
        <v>3054</v>
      </c>
      <c r="F14" s="42">
        <v>396</v>
      </c>
      <c r="G14" s="42">
        <v>396</v>
      </c>
      <c r="H14" s="43">
        <f t="shared" si="0"/>
        <v>100</v>
      </c>
      <c r="I14" s="42">
        <f t="shared" si="1"/>
        <v>64.744799999999998</v>
      </c>
      <c r="J14" s="42">
        <v>3</v>
      </c>
      <c r="K14" s="42">
        <v>4</v>
      </c>
      <c r="L14" s="42">
        <v>0</v>
      </c>
      <c r="M14" s="42">
        <v>0</v>
      </c>
      <c r="N14" s="42">
        <f t="shared" si="3"/>
        <v>3</v>
      </c>
      <c r="O14" s="42">
        <f t="shared" si="3"/>
        <v>4</v>
      </c>
      <c r="P14" s="42">
        <f t="shared" si="4"/>
        <v>7</v>
      </c>
      <c r="Q14" s="44">
        <f t="shared" si="2"/>
        <v>10.81167908465236</v>
      </c>
      <c r="R14" s="42">
        <v>215</v>
      </c>
      <c r="S14" s="42">
        <v>176</v>
      </c>
      <c r="T14" s="42">
        <f t="shared" si="5"/>
        <v>391</v>
      </c>
      <c r="X14" s="45"/>
    </row>
    <row r="15" spans="1:25" ht="39.950000000000003" customHeight="1" x14ac:dyDescent="0.2">
      <c r="A15" s="38">
        <f>'[1]9'!A14</f>
        <v>6</v>
      </c>
      <c r="B15" s="39" t="str">
        <f>'[1]9'!B14</f>
        <v>SINGKAWANG TENGAH</v>
      </c>
      <c r="C15" s="40"/>
      <c r="D15" s="41" t="str">
        <f>'[1]9'!C14</f>
        <v>SINGKAWANG TENGAH II</v>
      </c>
      <c r="E15" s="42">
        <f>'[1]42'!F16</f>
        <v>3692</v>
      </c>
      <c r="F15" s="42">
        <v>246</v>
      </c>
      <c r="G15" s="42">
        <v>246</v>
      </c>
      <c r="H15" s="43">
        <f t="shared" si="0"/>
        <v>100</v>
      </c>
      <c r="I15" s="42">
        <f t="shared" si="1"/>
        <v>78.270399999999995</v>
      </c>
      <c r="J15" s="42">
        <v>10</v>
      </c>
      <c r="K15" s="42">
        <v>4</v>
      </c>
      <c r="L15" s="42">
        <v>1</v>
      </c>
      <c r="M15" s="42">
        <v>1</v>
      </c>
      <c r="N15" s="42">
        <f t="shared" si="3"/>
        <v>11</v>
      </c>
      <c r="O15" s="42">
        <f t="shared" si="3"/>
        <v>5</v>
      </c>
      <c r="P15" s="42">
        <f t="shared" si="4"/>
        <v>16</v>
      </c>
      <c r="Q15" s="44">
        <f>P15/I15*100</f>
        <v>20.441955068582761</v>
      </c>
      <c r="R15" s="42">
        <v>97</v>
      </c>
      <c r="S15" s="42">
        <v>80</v>
      </c>
      <c r="T15" s="42">
        <f t="shared" si="5"/>
        <v>177</v>
      </c>
      <c r="X15" s="45"/>
    </row>
    <row r="16" spans="1:25" ht="39.950000000000003" customHeight="1" x14ac:dyDescent="0.2">
      <c r="A16" s="46">
        <f>'[1]9'!A15</f>
        <v>7</v>
      </c>
      <c r="B16" s="47" t="str">
        <f>'[1]9'!B15</f>
        <v>SINGKAWANG TIMUR</v>
      </c>
      <c r="C16" s="48"/>
      <c r="D16" s="49" t="str">
        <f>'[1]9'!C15</f>
        <v>SINGKAWANG TIMUR I</v>
      </c>
      <c r="E16" s="50">
        <f>'[1]42'!F17</f>
        <v>1233</v>
      </c>
      <c r="F16" s="50">
        <v>578</v>
      </c>
      <c r="G16" s="50">
        <v>578</v>
      </c>
      <c r="H16" s="51">
        <f t="shared" si="0"/>
        <v>100</v>
      </c>
      <c r="I16" s="50">
        <f t="shared" si="1"/>
        <v>26.139600000000002</v>
      </c>
      <c r="J16" s="50">
        <v>8</v>
      </c>
      <c r="K16" s="50">
        <v>1</v>
      </c>
      <c r="L16" s="50">
        <v>0</v>
      </c>
      <c r="M16" s="50">
        <v>0</v>
      </c>
      <c r="N16" s="50">
        <f t="shared" si="3"/>
        <v>8</v>
      </c>
      <c r="O16" s="50">
        <f t="shared" si="3"/>
        <v>1</v>
      </c>
      <c r="P16" s="50">
        <f t="shared" si="4"/>
        <v>9</v>
      </c>
      <c r="Q16" s="52">
        <f t="shared" si="2"/>
        <v>34.430519212229719</v>
      </c>
      <c r="R16" s="50">
        <v>523</v>
      </c>
      <c r="S16" s="50">
        <v>455</v>
      </c>
      <c r="T16" s="50">
        <f t="shared" si="5"/>
        <v>978</v>
      </c>
      <c r="X16" s="45"/>
    </row>
    <row r="17" spans="1:24" ht="39.950000000000003" customHeight="1" x14ac:dyDescent="0.2">
      <c r="A17" s="46">
        <f>'[1]9'!A16</f>
        <v>8</v>
      </c>
      <c r="B17" s="47" t="str">
        <f>'[1]9'!B16</f>
        <v>SINGKAWANG TIMUR</v>
      </c>
      <c r="C17" s="48"/>
      <c r="D17" s="49" t="str">
        <f>'[1]9'!C16</f>
        <v>SINGKAWANG TIMUR II</v>
      </c>
      <c r="E17" s="50">
        <f>'[1]42'!F18</f>
        <v>843</v>
      </c>
      <c r="F17" s="50">
        <v>256</v>
      </c>
      <c r="G17" s="50">
        <v>256</v>
      </c>
      <c r="H17" s="51">
        <f t="shared" si="0"/>
        <v>100</v>
      </c>
      <c r="I17" s="50">
        <f t="shared" si="1"/>
        <v>17.871600000000001</v>
      </c>
      <c r="J17" s="50">
        <v>4</v>
      </c>
      <c r="K17" s="50">
        <v>0</v>
      </c>
      <c r="L17" s="50">
        <v>0</v>
      </c>
      <c r="M17" s="50">
        <v>0</v>
      </c>
      <c r="N17" s="50">
        <f t="shared" si="3"/>
        <v>4</v>
      </c>
      <c r="O17" s="50">
        <f t="shared" si="3"/>
        <v>0</v>
      </c>
      <c r="P17" s="50">
        <f t="shared" si="4"/>
        <v>4</v>
      </c>
      <c r="Q17" s="52">
        <f t="shared" si="2"/>
        <v>22.381879630251348</v>
      </c>
      <c r="R17" s="50">
        <v>426</v>
      </c>
      <c r="S17" s="50">
        <v>394</v>
      </c>
      <c r="T17" s="50">
        <f t="shared" si="5"/>
        <v>820</v>
      </c>
      <c r="X17" s="45"/>
    </row>
    <row r="18" spans="1:24" ht="39.950000000000003" customHeight="1" x14ac:dyDescent="0.2">
      <c r="A18" s="38">
        <f>'[1]9'!A17</f>
        <v>9</v>
      </c>
      <c r="B18" s="39" t="str">
        <f>'[1]9'!B17</f>
        <v>SINGKAWANG BARAT</v>
      </c>
      <c r="C18" s="40"/>
      <c r="D18" s="41" t="str">
        <f>'[1]9'!C17</f>
        <v>SINGKAWANG BARAT I</v>
      </c>
      <c r="E18" s="42">
        <f>'[1]42'!F19</f>
        <v>2139</v>
      </c>
      <c r="F18" s="42">
        <v>95</v>
      </c>
      <c r="G18" s="42">
        <v>95</v>
      </c>
      <c r="H18" s="43">
        <f t="shared" si="0"/>
        <v>100</v>
      </c>
      <c r="I18" s="42">
        <f t="shared" si="1"/>
        <v>45.346800000000002</v>
      </c>
      <c r="J18" s="42">
        <v>2</v>
      </c>
      <c r="K18" s="42">
        <v>1</v>
      </c>
      <c r="L18" s="42">
        <v>0</v>
      </c>
      <c r="M18" s="42">
        <v>0</v>
      </c>
      <c r="N18" s="42">
        <f t="shared" si="3"/>
        <v>2</v>
      </c>
      <c r="O18" s="42">
        <f t="shared" si="3"/>
        <v>1</v>
      </c>
      <c r="P18" s="42">
        <f t="shared" si="4"/>
        <v>3</v>
      </c>
      <c r="Q18" s="44">
        <f t="shared" si="2"/>
        <v>6.615681812167562</v>
      </c>
      <c r="R18" s="42">
        <v>96</v>
      </c>
      <c r="S18" s="42">
        <v>132</v>
      </c>
      <c r="T18" s="42">
        <f t="shared" si="5"/>
        <v>228</v>
      </c>
      <c r="X18" s="45"/>
    </row>
    <row r="19" spans="1:24" ht="39.950000000000003" customHeight="1" x14ac:dyDescent="0.2">
      <c r="A19" s="38">
        <f>'[1]9'!A18</f>
        <v>10</v>
      </c>
      <c r="B19" s="39" t="str">
        <f>'[1]9'!B18</f>
        <v>SINGKAWANG BARAT</v>
      </c>
      <c r="C19" s="40"/>
      <c r="D19" s="41" t="str">
        <f>'[1]9'!C18</f>
        <v>SINGKAWANG BARAT II</v>
      </c>
      <c r="E19" s="42">
        <f>'[1]42'!F20</f>
        <v>3412</v>
      </c>
      <c r="F19" s="42">
        <v>383</v>
      </c>
      <c r="G19" s="42">
        <v>383</v>
      </c>
      <c r="H19" s="43">
        <f t="shared" si="0"/>
        <v>100</v>
      </c>
      <c r="I19" s="42">
        <f t="shared" si="1"/>
        <v>72.334400000000002</v>
      </c>
      <c r="J19" s="42">
        <v>1</v>
      </c>
      <c r="K19" s="42">
        <v>4</v>
      </c>
      <c r="L19" s="42">
        <v>0</v>
      </c>
      <c r="M19" s="42">
        <v>0</v>
      </c>
      <c r="N19" s="42">
        <f t="shared" si="3"/>
        <v>1</v>
      </c>
      <c r="O19" s="42">
        <f t="shared" si="3"/>
        <v>4</v>
      </c>
      <c r="P19" s="42">
        <f t="shared" si="4"/>
        <v>5</v>
      </c>
      <c r="Q19" s="44">
        <f>P19/I19*100</f>
        <v>6.9123404631821099</v>
      </c>
      <c r="R19" s="42">
        <v>85</v>
      </c>
      <c r="S19" s="42">
        <v>76</v>
      </c>
      <c r="T19" s="42">
        <f t="shared" si="5"/>
        <v>161</v>
      </c>
      <c r="X19" s="45"/>
    </row>
    <row r="20" spans="1:24" ht="39.950000000000003" customHeight="1" x14ac:dyDescent="0.2">
      <c r="A20" s="53" t="s">
        <v>20</v>
      </c>
      <c r="B20" s="54"/>
      <c r="C20" s="54"/>
      <c r="D20" s="55"/>
      <c r="E20" s="56">
        <f>SUM(E10:E19)</f>
        <v>21898</v>
      </c>
      <c r="F20" s="56">
        <f>SUM(F10:F19)</f>
        <v>6013</v>
      </c>
      <c r="G20" s="56">
        <f>SUM(G10:G19)</f>
        <v>6013</v>
      </c>
      <c r="H20" s="57">
        <f>G20/F20*100</f>
        <v>100</v>
      </c>
      <c r="I20" s="56">
        <f t="shared" ref="I20:P20" si="6">SUM(I10:I19)</f>
        <v>464.23759999999999</v>
      </c>
      <c r="J20" s="56">
        <f t="shared" si="6"/>
        <v>75</v>
      </c>
      <c r="K20" s="56">
        <f t="shared" si="6"/>
        <v>35</v>
      </c>
      <c r="L20" s="56">
        <f t="shared" si="6"/>
        <v>3</v>
      </c>
      <c r="M20" s="56">
        <f t="shared" si="6"/>
        <v>3</v>
      </c>
      <c r="N20" s="56">
        <f t="shared" si="6"/>
        <v>78</v>
      </c>
      <c r="O20" s="56">
        <f t="shared" si="6"/>
        <v>38</v>
      </c>
      <c r="P20" s="56">
        <f t="shared" si="6"/>
        <v>116</v>
      </c>
      <c r="Q20" s="58">
        <f>P20/I20*100</f>
        <v>24.987204827872624</v>
      </c>
      <c r="R20" s="56">
        <f>SUM(R10:R19)</f>
        <v>2737</v>
      </c>
      <c r="S20" s="56">
        <f>SUM(S10:S19)</f>
        <v>2545</v>
      </c>
      <c r="T20" s="56">
        <f>SUM(T10:T19)</f>
        <v>5282</v>
      </c>
      <c r="U20" s="59"/>
    </row>
    <row r="21" spans="1:24" ht="39.950000000000003" customHeight="1" x14ac:dyDescent="0.2">
      <c r="A21" s="60" t="s">
        <v>21</v>
      </c>
      <c r="B21" s="61"/>
      <c r="C21" s="61"/>
      <c r="D21" s="61"/>
      <c r="E21" s="62">
        <v>2.12</v>
      </c>
      <c r="F21" s="63"/>
      <c r="G21" s="63"/>
      <c r="H21" s="64"/>
      <c r="I21" s="63"/>
      <c r="J21" s="63"/>
      <c r="K21" s="63"/>
      <c r="L21" s="63"/>
      <c r="M21" s="63"/>
      <c r="N21" s="63"/>
      <c r="O21" s="63"/>
      <c r="P21" s="63"/>
      <c r="Q21" s="65"/>
      <c r="R21" s="63"/>
      <c r="S21" s="63"/>
      <c r="T21" s="66"/>
      <c r="U21" s="59"/>
    </row>
    <row r="22" spans="1:24" ht="39.950000000000003" customHeight="1" x14ac:dyDescent="0.2">
      <c r="A22" s="60" t="s">
        <v>22</v>
      </c>
      <c r="B22" s="61"/>
      <c r="C22" s="61"/>
      <c r="D22" s="61"/>
      <c r="E22" s="67"/>
      <c r="F22" s="67"/>
      <c r="G22" s="68"/>
      <c r="H22" s="69">
        <f>COUNTIF(H10:H19,"&gt;=60")</f>
        <v>10</v>
      </c>
      <c r="I22" s="70"/>
      <c r="J22" s="70"/>
      <c r="K22" s="70"/>
      <c r="L22" s="70"/>
      <c r="M22" s="70"/>
      <c r="N22" s="70"/>
      <c r="O22" s="70"/>
      <c r="P22" s="70"/>
      <c r="Q22" s="71"/>
      <c r="R22" s="70"/>
      <c r="S22" s="70"/>
      <c r="T22" s="72"/>
      <c r="U22" s="59"/>
    </row>
    <row r="23" spans="1:24" ht="39.950000000000003" customHeight="1" x14ac:dyDescent="0.2">
      <c r="A23" s="73" t="s">
        <v>23</v>
      </c>
      <c r="B23" s="74"/>
      <c r="C23" s="74"/>
      <c r="D23" s="74"/>
      <c r="E23" s="75"/>
      <c r="F23" s="75"/>
      <c r="G23" s="76"/>
      <c r="H23" s="77">
        <f>H22/COUNT(H10:H19)</f>
        <v>1</v>
      </c>
      <c r="I23" s="78"/>
      <c r="J23" s="78"/>
      <c r="K23" s="78"/>
      <c r="L23" s="78"/>
      <c r="M23" s="78"/>
      <c r="N23" s="78"/>
      <c r="O23" s="78"/>
      <c r="P23" s="78"/>
      <c r="Q23" s="79"/>
      <c r="R23" s="78"/>
      <c r="S23" s="78"/>
      <c r="T23" s="80"/>
      <c r="U23" s="59"/>
    </row>
  </sheetData>
  <mergeCells count="30">
    <mergeCell ref="B15:C15"/>
    <mergeCell ref="B16:C16"/>
    <mergeCell ref="B17:C17"/>
    <mergeCell ref="B18:C18"/>
    <mergeCell ref="B19:C19"/>
    <mergeCell ref="A20:C20"/>
    <mergeCell ref="B9:C9"/>
    <mergeCell ref="B10:C10"/>
    <mergeCell ref="B11:C11"/>
    <mergeCell ref="B12:C12"/>
    <mergeCell ref="B13:C13"/>
    <mergeCell ref="B14:C14"/>
    <mergeCell ref="R5:T7"/>
    <mergeCell ref="F6:F8"/>
    <mergeCell ref="G6:G8"/>
    <mergeCell ref="H6:H8"/>
    <mergeCell ref="J6:K7"/>
    <mergeCell ref="L6:M7"/>
    <mergeCell ref="N6:P7"/>
    <mergeCell ref="Q6:Q8"/>
    <mergeCell ref="A1:T1"/>
    <mergeCell ref="A2:T2"/>
    <mergeCell ref="A3:T3"/>
    <mergeCell ref="A5:A8"/>
    <mergeCell ref="B5:C8"/>
    <mergeCell ref="D5:D8"/>
    <mergeCell ref="E5:E8"/>
    <mergeCell ref="F5:H5"/>
    <mergeCell ref="I5:I8"/>
    <mergeCell ref="J5:Q5"/>
  </mergeCells>
  <printOptions horizontalCentered="1"/>
  <pageMargins left="0.19685039370078741" right="0.19685039370078741" top="0.78740157480314965" bottom="0.19685039370078741" header="0" footer="0"/>
  <pageSetup paperSize="9" scale="56" fitToWidth="0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dcterms:created xsi:type="dcterms:W3CDTF">2021-02-24T07:29:49Z</dcterms:created>
  <dcterms:modified xsi:type="dcterms:W3CDTF">2021-02-24T07:31:18Z</dcterms:modified>
</cp:coreProperties>
</file>